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</sheets>
  <definedNames>
    <definedName name="_xlnm.Print_Area" localSheetId="0">'List1'!$B$1:$M$92</definedName>
    <definedName name="_xlnm.Print_Titles" localSheetId="0">'List1'!$1:$10</definedName>
  </definedNames>
  <calcPr fullCalcOnLoad="1"/>
</workbook>
</file>

<file path=xl/sharedStrings.xml><?xml version="1.0" encoding="utf-8"?>
<sst xmlns="http://schemas.openxmlformats.org/spreadsheetml/2006/main" count="345" uniqueCount="144">
  <si>
    <t>THERMOLUFT, s.r.o.</t>
  </si>
  <si>
    <t>Datum tisku:</t>
  </si>
  <si>
    <t>18.02.2014</t>
  </si>
  <si>
    <t>Propočet ceny objektu - Cenová úroveň 2007/I</t>
  </si>
  <si>
    <t>Stavba:</t>
  </si>
  <si>
    <t>Dolany</t>
  </si>
  <si>
    <t>Víceúčelová budova obce Dolany</t>
  </si>
  <si>
    <t>Kalkulant:</t>
  </si>
  <si>
    <t>Milan Pojar</t>
  </si>
  <si>
    <t>Kraj, okres:</t>
  </si>
  <si>
    <t xml:space="preserve">    </t>
  </si>
  <si>
    <t>Objekt:</t>
  </si>
  <si>
    <t>TZB</t>
  </si>
  <si>
    <t>Kalkulace:</t>
  </si>
  <si>
    <t>3.stupně</t>
  </si>
  <si>
    <t>JKSO:</t>
  </si>
  <si>
    <t xml:space="preserve">            '</t>
  </si>
  <si>
    <t>Rozpočet:</t>
  </si>
  <si>
    <t>Vytápění</t>
  </si>
  <si>
    <t>Datum kalk.:</t>
  </si>
  <si>
    <t>11.10.2012</t>
  </si>
  <si>
    <t>KSD:</t>
  </si>
  <si>
    <t xml:space="preserve">        </t>
  </si>
  <si>
    <t>TYP</t>
  </si>
  <si>
    <t>POŘ</t>
  </si>
  <si>
    <t>D</t>
  </si>
  <si>
    <t>ČÍS.KP</t>
  </si>
  <si>
    <t>POL</t>
  </si>
  <si>
    <t>Č.ROZP.POL.</t>
  </si>
  <si>
    <t>POPIS POLOŽKY</t>
  </si>
  <si>
    <t>VÝMĚRA</t>
  </si>
  <si>
    <t>MJ</t>
  </si>
  <si>
    <t>JED.CENA</t>
  </si>
  <si>
    <t xml:space="preserve"> CELK.CENA</t>
  </si>
  <si>
    <t>JEDN.HMOTNOST</t>
  </si>
  <si>
    <t>CELK.HMOTNOST</t>
  </si>
  <si>
    <t>JEDN.HMOT.SUTI</t>
  </si>
  <si>
    <t>CELK.HMOT.SUTI</t>
  </si>
  <si>
    <t>DPH sníž.</t>
  </si>
  <si>
    <t>DPH zákl.</t>
  </si>
  <si>
    <t xml:space="preserve">SKP       </t>
  </si>
  <si>
    <t>Č.SPECIFIKACE</t>
  </si>
  <si>
    <t>Kč</t>
  </si>
  <si>
    <t>t</t>
  </si>
  <si>
    <t>0100</t>
  </si>
  <si>
    <t>Kotelna a regulace</t>
  </si>
  <si>
    <t>K</t>
  </si>
  <si>
    <t xml:space="preserve">   </t>
  </si>
  <si>
    <t xml:space="preserve">              
</t>
  </si>
  <si>
    <t>Tepelné čerpadlo-12 kW
 Včetně:
- elektrokotle 9kW
- pojistného ventilu prim.okruhu
- filtrů na primárním a sekund. okruhu
- plnící sestavy
- expanzomatu prim. okruhu
- oběhových čerpadel prim. a sekun. okruhu</t>
  </si>
  <si>
    <t xml:space="preserve">kpl </t>
  </si>
  <si>
    <t xml:space="preserve">              </t>
  </si>
  <si>
    <t>Akumulační nádrž   750 l včetně izolace tl.100mm</t>
  </si>
  <si>
    <t xml:space="preserve">kus </t>
  </si>
  <si>
    <t xml:space="preserve">M-0001        </t>
  </si>
  <si>
    <t>Expanzomat B 110 l</t>
  </si>
  <si>
    <t xml:space="preserve">Oběhové čerpadlo </t>
  </si>
  <si>
    <t xml:space="preserve">              
</t>
  </si>
  <si>
    <t>Zemní práce - výkop 0,5 x 1,1 x 12 m
(pro uložení potrubí k vrtům TČ)</t>
  </si>
  <si>
    <t>Vrt d 150 mm pro TČ; h = 105 m</t>
  </si>
  <si>
    <t>Plastové potrubí pro vrty tepelného čerpadla 40x3,7 PE100 SDR 11</t>
  </si>
  <si>
    <t xml:space="preserve">m   </t>
  </si>
  <si>
    <t>Izolace HT-Armaflex HT-25X042</t>
  </si>
  <si>
    <t xml:space="preserve">              
</t>
  </si>
  <si>
    <t>Kompletní rozdělovač a sběrač (nerez) pro dva okruhy
včetně regulačních kohoutů a uzavíracích armatur
(2x KU 6/4"; 2x Top ball 6/4")</t>
  </si>
  <si>
    <t>Nemrznoucí směs (denaturovaný líh - 30% koncentr.)</t>
  </si>
  <si>
    <t xml:space="preserve">l   </t>
  </si>
  <si>
    <t>Tlaková zkouška potrubí z PE Zaměření a zakreslení případných spojů</t>
  </si>
  <si>
    <t xml:space="preserve">N-0001        </t>
  </si>
  <si>
    <t>Signální folie pro plyn</t>
  </si>
  <si>
    <t xml:space="preserve">A - 0001      </t>
  </si>
  <si>
    <t>Teploměr 0-60°C, D 80 přímý, l = 68</t>
  </si>
  <si>
    <t>Tlakoměr 0-400 kPa včetně příslušentví</t>
  </si>
  <si>
    <t>Mtž. tepelného čerpadla</t>
  </si>
  <si>
    <t>Mtž. akumulační nádrže včetně izolace</t>
  </si>
  <si>
    <t>Mtž. expanzomatu</t>
  </si>
  <si>
    <t>C73242-9111/00</t>
  </si>
  <si>
    <t>Mtž čerp.oběh. DN 25</t>
  </si>
  <si>
    <t>soup</t>
  </si>
  <si>
    <t>Mtž. primárního rozdělovače a sběrače</t>
  </si>
  <si>
    <t>Mtž. teploměru</t>
  </si>
  <si>
    <t>Mtž. tlakoměru</t>
  </si>
  <si>
    <t>Uvedení do provozu</t>
  </si>
  <si>
    <t>Elektroinstalace včetně elektromateriálu</t>
  </si>
  <si>
    <t xml:space="preserve">MEZISOUČET: </t>
  </si>
  <si>
    <t>0200</t>
  </si>
  <si>
    <t>Armatury</t>
  </si>
  <si>
    <t>Přepouštěcí ventil Heimeier Hydrolux DN20 (15 kPa)</t>
  </si>
  <si>
    <t>Obslužná armatura expanzomatu 1"</t>
  </si>
  <si>
    <t>Filtr DN 40</t>
  </si>
  <si>
    <t>C72223-0215/00</t>
  </si>
  <si>
    <t>Kohout kulový R 250D G 6/4</t>
  </si>
  <si>
    <t>C72223-0214/00</t>
  </si>
  <si>
    <t>Kohout kulový R 250D G 5/4</t>
  </si>
  <si>
    <t>C73429-1113/00</t>
  </si>
  <si>
    <t>Kohout plnící vypouštěcí G 1/2</t>
  </si>
  <si>
    <t>C73429-1112/00</t>
  </si>
  <si>
    <t>Kohout plnící vypouštěcí G 3/8</t>
  </si>
  <si>
    <t>Pojistný ventil závitový DUCO 1/2" x  3/4" KD (3 bar)</t>
  </si>
  <si>
    <t>ON42x1,5+OV3/8"</t>
  </si>
  <si>
    <t>Rohový ventil DN 15 Heimeier V-exakt</t>
  </si>
  <si>
    <t>C73420-9127/00</t>
  </si>
  <si>
    <t>Mtž 4závit. armatury G 1/2</t>
  </si>
  <si>
    <t>C73420-9117/00</t>
  </si>
  <si>
    <t>Mtž 2závit. armatury G 6/4</t>
  </si>
  <si>
    <t>C73420-9116/00</t>
  </si>
  <si>
    <t>Mtž 2závit. armatury G 5/4</t>
  </si>
  <si>
    <t>C73420-9114/00</t>
  </si>
  <si>
    <t>Mtž 2závit. armatury G 3/4</t>
  </si>
  <si>
    <t>C73420-9103/00</t>
  </si>
  <si>
    <t>Mtž 1závit. armatury G 1/2</t>
  </si>
  <si>
    <t>C73420-9102/00</t>
  </si>
  <si>
    <t>Mtž 1závit. armatury G 3/8</t>
  </si>
  <si>
    <t>0300</t>
  </si>
  <si>
    <t>Potrubí</t>
  </si>
  <si>
    <t>C72216-2147/00</t>
  </si>
  <si>
    <t>Potrubí Cu tvrdé spoj.měkkým páj. d42/1,5mm</t>
  </si>
  <si>
    <t>C72216-2146/00</t>
  </si>
  <si>
    <t>Potrubí Cu tvrdé spoj.měkkým páj. d35/1,5mm</t>
  </si>
  <si>
    <t>C72216-2145/00</t>
  </si>
  <si>
    <t>Potrubí Cu tvrdé spoj.měkkým páj. d28/1,5mm</t>
  </si>
  <si>
    <t>Tlaková zkouška potrubí</t>
  </si>
  <si>
    <t>0400</t>
  </si>
  <si>
    <t>Izolace</t>
  </si>
  <si>
    <t>C71349-3256/00</t>
  </si>
  <si>
    <t>Izolace potrubí UT 42mm Tubolit DG 20mm</t>
  </si>
  <si>
    <t>C71349-3255/00</t>
  </si>
  <si>
    <t>Izolace potrubí UT 35mm Tubolit DG 20mm</t>
  </si>
  <si>
    <t>C71349-3254/00</t>
  </si>
  <si>
    <t>Izolace potrubí UT 28mm Tubolit DG 20mm</t>
  </si>
  <si>
    <t>Izolace HT-Armaflex HT-25X35</t>
  </si>
  <si>
    <t>Mtž. tepelné izolace</t>
  </si>
  <si>
    <t>0600</t>
  </si>
  <si>
    <t>Ostatní</t>
  </si>
  <si>
    <t>Topná zkouška</t>
  </si>
  <si>
    <t xml:space="preserve">hod </t>
  </si>
  <si>
    <t>Montážní a těsnící materiál</t>
  </si>
  <si>
    <t xml:space="preserve">kg  </t>
  </si>
  <si>
    <t>Doprava a přesun hmot</t>
  </si>
  <si>
    <t xml:space="preserve">%   </t>
  </si>
  <si>
    <t>Stavební výpomoci</t>
  </si>
  <si>
    <t>CELKOVÝ SOUČET:</t>
  </si>
  <si>
    <t>DPH-SAZBA</t>
  </si>
  <si>
    <t>CELKOVÝ SOUČET VČETNĚ DPH: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</si>
</sst>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0"/>
    <numFmt numFmtId="167" formatCode="#,##0.00"/>
    <numFmt numFmtId="168" formatCode="0.00000"/>
    <numFmt numFmtId="169" formatCode="0.00"/>
    <numFmt numFmtId="170" formatCode="0%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2" fillId="0" borderId="2" xfId="0" applyFont="1" applyBorder="1" applyAlignment="1">
      <alignment/>
    </xf>
    <xf numFmtId="164" fontId="5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4" fontId="2" fillId="0" borderId="3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6" fillId="0" borderId="1" xfId="0" applyNumberFormat="1" applyFont="1" applyBorder="1" applyAlignment="1">
      <alignment horizontal="left"/>
    </xf>
    <xf numFmtId="164" fontId="6" fillId="0" borderId="1" xfId="0" applyFont="1" applyBorder="1" applyAlignment="1">
      <alignment/>
    </xf>
    <xf numFmtId="164" fontId="2" fillId="0" borderId="0" xfId="0" applyFont="1" applyAlignment="1">
      <alignment vertical="top"/>
    </xf>
    <xf numFmtId="164" fontId="2" fillId="0" borderId="0" xfId="0" applyFont="1" applyAlignment="1">
      <alignment horizontal="right" vertical="top"/>
    </xf>
    <xf numFmtId="165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Border="1" applyAlignment="1">
      <alignment vertical="top" wrapText="1"/>
    </xf>
    <xf numFmtId="166" fontId="2" fillId="0" borderId="0" xfId="0" applyNumberFormat="1" applyFont="1" applyAlignment="1">
      <alignment horizontal="right" vertical="top"/>
    </xf>
    <xf numFmtId="167" fontId="2" fillId="0" borderId="0" xfId="0" applyNumberFormat="1" applyFont="1" applyAlignment="1">
      <alignment horizontal="right" vertical="top"/>
    </xf>
    <xf numFmtId="164" fontId="0" fillId="0" borderId="0" xfId="0" applyAlignment="1">
      <alignment vertical="top"/>
    </xf>
    <xf numFmtId="168" fontId="2" fillId="0" borderId="0" xfId="0" applyNumberFormat="1" applyFont="1" applyAlignment="1">
      <alignment horizontal="right" vertical="top"/>
    </xf>
    <xf numFmtId="169" fontId="2" fillId="0" borderId="0" xfId="0" applyNumberFormat="1" applyFont="1" applyAlignment="1">
      <alignment horizontal="right" vertical="top"/>
    </xf>
    <xf numFmtId="164" fontId="6" fillId="0" borderId="2" xfId="0" applyFont="1" applyBorder="1" applyAlignment="1">
      <alignment/>
    </xf>
    <xf numFmtId="165" fontId="6" fillId="0" borderId="0" xfId="0" applyNumberFormat="1" applyFont="1" applyAlignment="1">
      <alignment horizontal="left"/>
    </xf>
    <xf numFmtId="164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Border="1" applyAlignment="1">
      <alignment wrapText="1"/>
    </xf>
    <xf numFmtId="166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>
      <alignment horizontal="right"/>
    </xf>
    <xf numFmtId="164" fontId="6" fillId="0" borderId="4" xfId="0" applyFont="1" applyBorder="1" applyAlignment="1">
      <alignment/>
    </xf>
    <xf numFmtId="164" fontId="2" fillId="0" borderId="4" xfId="0" applyFont="1" applyBorder="1" applyAlignment="1">
      <alignment/>
    </xf>
    <xf numFmtId="167" fontId="6" fillId="0" borderId="4" xfId="0" applyNumberFormat="1" applyFont="1" applyBorder="1" applyAlignment="1">
      <alignment/>
    </xf>
    <xf numFmtId="166" fontId="6" fillId="0" borderId="4" xfId="0" applyNumberFormat="1" applyFont="1" applyBorder="1" applyAlignment="1">
      <alignment/>
    </xf>
    <xf numFmtId="170" fontId="2" fillId="0" borderId="0" xfId="0" applyNumberFormat="1" applyFont="1" applyAlignment="1">
      <alignment horizontal="center"/>
    </xf>
    <xf numFmtId="167" fontId="2" fillId="0" borderId="2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4" fontId="6" fillId="0" borderId="5" xfId="0" applyFont="1" applyBorder="1" applyAlignment="1">
      <alignment/>
    </xf>
    <xf numFmtId="164" fontId="2" fillId="0" borderId="5" xfId="0" applyFont="1" applyBorder="1" applyAlignment="1">
      <alignment/>
    </xf>
    <xf numFmtId="167" fontId="6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showZeros="0" tabSelected="1" workbookViewId="0" topLeftCell="A64">
      <selection activeCell="A86" sqref="A86"/>
    </sheetView>
  </sheetViews>
  <sheetFormatPr defaultColWidth="9.140625" defaultRowHeight="15"/>
  <cols>
    <col min="1" max="1" width="4.28125" style="1" customWidth="1"/>
    <col min="2" max="2" width="3.8515625" style="1" customWidth="1"/>
    <col min="3" max="3" width="2.7109375" style="1" customWidth="1"/>
    <col min="4" max="4" width="9.7109375" style="1" customWidth="1"/>
    <col min="5" max="5" width="4.57421875" style="1" customWidth="1"/>
    <col min="6" max="6" width="13.28125" style="1" customWidth="1"/>
    <col min="7" max="7" width="54.140625" style="1" customWidth="1"/>
    <col min="8" max="8" width="11.140625" style="1" customWidth="1"/>
    <col min="9" max="9" width="13.421875" style="1" customWidth="1"/>
    <col min="10" max="10" width="4.7109375" style="1" customWidth="1"/>
    <col min="11" max="11" width="11.00390625" style="1" customWidth="1"/>
    <col min="12" max="12" width="0" style="1" hidden="1" customWidth="1"/>
    <col min="13" max="13" width="13.57421875" style="1" customWidth="1"/>
    <col min="14" max="17" width="15.7109375" style="1" customWidth="1"/>
    <col min="18" max="18" width="9.7109375" style="1" customWidth="1"/>
    <col min="19" max="19" width="13.57421875" style="1" customWidth="1"/>
    <col min="20" max="20" width="9.7109375" style="1" customWidth="1"/>
    <col min="21" max="21" width="13.57421875" style="1" customWidth="1"/>
  </cols>
  <sheetData>
    <row r="1" spans="2:13" ht="16.5" customHeight="1">
      <c r="B1" s="2" t="s">
        <v>0</v>
      </c>
      <c r="C1" s="2"/>
      <c r="D1" s="2"/>
      <c r="E1" s="2"/>
      <c r="F1" s="2"/>
      <c r="G1" s="2"/>
      <c r="K1" s="3" t="s">
        <v>1</v>
      </c>
      <c r="M1" s="4" t="s">
        <v>2</v>
      </c>
    </row>
    <row r="2" spans="2:13" ht="16.5" customHeight="1">
      <c r="B2" s="2" t="s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7" ht="0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</row>
    <row r="4" spans="2:13" ht="13.5" customHeight="1">
      <c r="B4" s="7" t="s">
        <v>4</v>
      </c>
      <c r="C4" s="7"/>
      <c r="D4" s="7"/>
      <c r="E4" s="1">
        <v>2362</v>
      </c>
      <c r="F4" s="1" t="s">
        <v>5</v>
      </c>
      <c r="G4" s="1" t="s">
        <v>6</v>
      </c>
      <c r="H4" s="3" t="s">
        <v>7</v>
      </c>
      <c r="I4" s="8" t="s">
        <v>8</v>
      </c>
      <c r="J4" s="8"/>
      <c r="K4" s="3" t="s">
        <v>9</v>
      </c>
      <c r="M4" s="1" t="s">
        <v>10</v>
      </c>
    </row>
    <row r="5" spans="2:13" ht="13.5" customHeight="1">
      <c r="B5" s="9" t="s">
        <v>11</v>
      </c>
      <c r="C5" s="9"/>
      <c r="D5" s="9"/>
      <c r="E5" s="1">
        <v>1</v>
      </c>
      <c r="G5" s="1" t="s">
        <v>12</v>
      </c>
      <c r="H5" s="3" t="s">
        <v>13</v>
      </c>
      <c r="I5" s="10" t="s">
        <v>14</v>
      </c>
      <c r="J5" s="10"/>
      <c r="K5" s="3" t="s">
        <v>15</v>
      </c>
      <c r="M5" s="11" t="s">
        <v>16</v>
      </c>
    </row>
    <row r="6" spans="2:13" ht="13.5" customHeight="1">
      <c r="B6" s="9" t="s">
        <v>17</v>
      </c>
      <c r="C6" s="9"/>
      <c r="D6" s="9"/>
      <c r="E6" s="1">
        <v>1</v>
      </c>
      <c r="G6" s="1" t="s">
        <v>18</v>
      </c>
      <c r="H6" s="3" t="s">
        <v>19</v>
      </c>
      <c r="I6" s="10" t="s">
        <v>20</v>
      </c>
      <c r="J6" s="10"/>
      <c r="K6" s="3" t="s">
        <v>21</v>
      </c>
      <c r="M6" s="1" t="s">
        <v>22</v>
      </c>
    </row>
    <row r="7" spans="2:17" ht="0.75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21" ht="15" customHeight="1">
      <c r="A8" s="1" t="s">
        <v>23</v>
      </c>
      <c r="B8" s="1" t="s">
        <v>24</v>
      </c>
      <c r="C8" s="1" t="s">
        <v>25</v>
      </c>
      <c r="D8" s="1" t="s">
        <v>26</v>
      </c>
      <c r="E8" s="1" t="s">
        <v>27</v>
      </c>
      <c r="F8" s="1" t="s">
        <v>28</v>
      </c>
      <c r="G8" s="1" t="s">
        <v>29</v>
      </c>
      <c r="I8" s="4" t="s">
        <v>30</v>
      </c>
      <c r="J8" s="1" t="s">
        <v>31</v>
      </c>
      <c r="K8" s="4" t="s">
        <v>32</v>
      </c>
      <c r="M8" s="4" t="s">
        <v>33</v>
      </c>
      <c r="N8" s="1" t="s">
        <v>34</v>
      </c>
      <c r="O8" s="1" t="s">
        <v>35</v>
      </c>
      <c r="P8" s="1" t="s">
        <v>36</v>
      </c>
      <c r="Q8" s="1" t="s">
        <v>37</v>
      </c>
      <c r="R8" s="1" t="s">
        <v>38</v>
      </c>
      <c r="S8" s="1" t="s">
        <v>38</v>
      </c>
      <c r="T8" s="1" t="s">
        <v>39</v>
      </c>
      <c r="U8" s="1" t="s">
        <v>39</v>
      </c>
    </row>
    <row r="9" spans="2:21" ht="15" customHeight="1">
      <c r="B9" s="6"/>
      <c r="C9" s="6"/>
      <c r="D9" s="6" t="s">
        <v>40</v>
      </c>
      <c r="E9" s="6"/>
      <c r="F9" s="6" t="s">
        <v>41</v>
      </c>
      <c r="G9" s="6"/>
      <c r="H9" s="6"/>
      <c r="I9" s="6"/>
      <c r="J9" s="6"/>
      <c r="K9" s="13" t="s">
        <v>42</v>
      </c>
      <c r="L9" s="6"/>
      <c r="M9" s="13" t="s">
        <v>42</v>
      </c>
      <c r="N9" s="13" t="s">
        <v>43</v>
      </c>
      <c r="O9" s="13" t="s">
        <v>43</v>
      </c>
      <c r="P9" s="13" t="s">
        <v>43</v>
      </c>
      <c r="Q9" s="13" t="s">
        <v>43</v>
      </c>
      <c r="S9" s="4" t="s">
        <v>42</v>
      </c>
      <c r="U9" s="4" t="s">
        <v>42</v>
      </c>
    </row>
    <row r="10" ht="12.75" customHeight="1"/>
    <row r="11" spans="1:17" ht="15" customHeight="1">
      <c r="A11" s="1" t="s">
        <v>25</v>
      </c>
      <c r="B11" s="5"/>
      <c r="C11" s="5"/>
      <c r="D11" s="5"/>
      <c r="E11" s="5"/>
      <c r="F11" s="14" t="s">
        <v>44</v>
      </c>
      <c r="G11" s="15" t="s">
        <v>45</v>
      </c>
      <c r="H11" s="15"/>
      <c r="I11" s="15"/>
      <c r="J11" s="15"/>
      <c r="K11" s="15"/>
      <c r="L11" s="15"/>
      <c r="M11" s="15"/>
      <c r="N11" s="6"/>
      <c r="O11" s="6"/>
      <c r="P11" s="6"/>
      <c r="Q11" s="6"/>
    </row>
    <row r="12" ht="3" customHeight="1"/>
    <row r="13" spans="1:21" s="22" customFormat="1" ht="102" customHeight="1">
      <c r="A13" s="16" t="s">
        <v>46</v>
      </c>
      <c r="B13" s="16">
        <v>1</v>
      </c>
      <c r="C13" s="16">
        <v>0</v>
      </c>
      <c r="D13" s="17">
        <v>0</v>
      </c>
      <c r="E13" s="16" t="s">
        <v>47</v>
      </c>
      <c r="F13" s="18" t="s">
        <v>48</v>
      </c>
      <c r="G13" s="19" t="s">
        <v>49</v>
      </c>
      <c r="H13" s="19"/>
      <c r="I13" s="20">
        <v>1</v>
      </c>
      <c r="J13" s="16" t="s">
        <v>50</v>
      </c>
      <c r="K13" s="21">
        <v>0</v>
      </c>
      <c r="L13" s="16"/>
      <c r="M13" s="21">
        <f>ROUND(I13*K13,0)</f>
        <v>0</v>
      </c>
      <c r="N13" s="16"/>
      <c r="O13" s="16"/>
      <c r="P13" s="16"/>
      <c r="Q13" s="16"/>
      <c r="R13" s="16"/>
      <c r="S13" s="16"/>
      <c r="T13" s="16"/>
      <c r="U13" s="16"/>
    </row>
    <row r="14" spans="1:21" s="22" customFormat="1" ht="12.75" customHeight="1">
      <c r="A14" s="16" t="s">
        <v>46</v>
      </c>
      <c r="B14" s="16">
        <v>2</v>
      </c>
      <c r="C14" s="16">
        <v>0</v>
      </c>
      <c r="D14" s="17">
        <v>0</v>
      </c>
      <c r="E14" s="16" t="s">
        <v>47</v>
      </c>
      <c r="F14" s="18" t="s">
        <v>51</v>
      </c>
      <c r="G14" s="19" t="s">
        <v>52</v>
      </c>
      <c r="H14" s="19"/>
      <c r="I14" s="20">
        <v>1</v>
      </c>
      <c r="J14" s="16" t="s">
        <v>53</v>
      </c>
      <c r="K14" s="21">
        <v>0</v>
      </c>
      <c r="L14" s="16"/>
      <c r="M14" s="21">
        <f>ROUND(I14*K14,0)</f>
        <v>0</v>
      </c>
      <c r="N14" s="16"/>
      <c r="O14" s="16"/>
      <c r="P14" s="16"/>
      <c r="Q14" s="16"/>
      <c r="R14" s="16"/>
      <c r="S14" s="16"/>
      <c r="T14" s="16"/>
      <c r="U14" s="16"/>
    </row>
    <row r="15" spans="1:21" s="22" customFormat="1" ht="12.75" customHeight="1">
      <c r="A15" s="16" t="s">
        <v>46</v>
      </c>
      <c r="B15" s="16">
        <v>3</v>
      </c>
      <c r="C15" s="16">
        <v>0</v>
      </c>
      <c r="D15" s="17">
        <v>8000007</v>
      </c>
      <c r="E15" s="16" t="s">
        <v>47</v>
      </c>
      <c r="F15" s="18" t="s">
        <v>54</v>
      </c>
      <c r="G15" s="19" t="s">
        <v>55</v>
      </c>
      <c r="H15" s="19"/>
      <c r="I15" s="20">
        <v>1</v>
      </c>
      <c r="J15" s="16" t="s">
        <v>53</v>
      </c>
      <c r="K15" s="21">
        <v>0</v>
      </c>
      <c r="L15" s="16"/>
      <c r="M15" s="21">
        <f>ROUND(I15*K15,0)</f>
        <v>0</v>
      </c>
      <c r="N15" s="16"/>
      <c r="O15" s="16"/>
      <c r="P15" s="16"/>
      <c r="Q15" s="16"/>
      <c r="R15" s="23">
        <v>1</v>
      </c>
      <c r="S15" s="24">
        <f>ROUND(M15*R15,2)</f>
        <v>0</v>
      </c>
      <c r="T15" s="23">
        <v>0</v>
      </c>
      <c r="U15" s="24">
        <f>ROUND(M15*T15,2)</f>
        <v>0</v>
      </c>
    </row>
    <row r="16" spans="1:21" s="22" customFormat="1" ht="12.75" customHeight="1">
      <c r="A16" s="16" t="s">
        <v>46</v>
      </c>
      <c r="B16" s="16">
        <v>4</v>
      </c>
      <c r="C16" s="16">
        <v>0</v>
      </c>
      <c r="D16" s="17">
        <v>8000084</v>
      </c>
      <c r="E16" s="16" t="s">
        <v>47</v>
      </c>
      <c r="F16" s="18" t="s">
        <v>54</v>
      </c>
      <c r="G16" s="19" t="s">
        <v>56</v>
      </c>
      <c r="H16" s="19"/>
      <c r="I16" s="20">
        <v>1</v>
      </c>
      <c r="J16" s="16" t="s">
        <v>53</v>
      </c>
      <c r="K16" s="21">
        <v>0</v>
      </c>
      <c r="L16" s="16"/>
      <c r="M16" s="21">
        <f>ROUND(I16*K16,0)</f>
        <v>0</v>
      </c>
      <c r="N16" s="16"/>
      <c r="O16" s="16"/>
      <c r="P16" s="16"/>
      <c r="Q16" s="16"/>
      <c r="R16" s="23">
        <v>1</v>
      </c>
      <c r="S16" s="24">
        <f>ROUND(M16*R16,2)</f>
        <v>0</v>
      </c>
      <c r="T16" s="23">
        <v>0</v>
      </c>
      <c r="U16" s="24">
        <f>ROUND(M16*T16,2)</f>
        <v>0</v>
      </c>
    </row>
    <row r="17" spans="1:21" s="22" customFormat="1" ht="25.5" customHeight="1">
      <c r="A17" s="16" t="s">
        <v>46</v>
      </c>
      <c r="B17" s="16">
        <v>5</v>
      </c>
      <c r="C17" s="16">
        <v>0</v>
      </c>
      <c r="D17" s="17">
        <v>0</v>
      </c>
      <c r="E17" s="16" t="s">
        <v>47</v>
      </c>
      <c r="F17" s="18" t="s">
        <v>57</v>
      </c>
      <c r="G17" s="19" t="s">
        <v>58</v>
      </c>
      <c r="H17" s="19"/>
      <c r="I17" s="20">
        <v>1</v>
      </c>
      <c r="J17" s="16" t="s">
        <v>50</v>
      </c>
      <c r="K17" s="21">
        <v>0</v>
      </c>
      <c r="L17" s="16"/>
      <c r="M17" s="21">
        <f>ROUND(I17*K17,0)</f>
        <v>0</v>
      </c>
      <c r="N17" s="16"/>
      <c r="O17" s="16"/>
      <c r="P17" s="16"/>
      <c r="Q17" s="16"/>
      <c r="R17" s="23"/>
      <c r="S17" s="24"/>
      <c r="T17" s="23"/>
      <c r="U17" s="24"/>
    </row>
    <row r="18" spans="1:21" s="22" customFormat="1" ht="12.75" customHeight="1">
      <c r="A18" s="16" t="s">
        <v>46</v>
      </c>
      <c r="B18" s="16">
        <v>6</v>
      </c>
      <c r="C18" s="16">
        <v>0</v>
      </c>
      <c r="D18" s="17">
        <v>0</v>
      </c>
      <c r="E18" s="16" t="s">
        <v>47</v>
      </c>
      <c r="F18" s="18" t="s">
        <v>51</v>
      </c>
      <c r="G18" s="19" t="s">
        <v>59</v>
      </c>
      <c r="H18" s="19"/>
      <c r="I18" s="20">
        <v>2</v>
      </c>
      <c r="J18" s="16" t="s">
        <v>50</v>
      </c>
      <c r="K18" s="21">
        <v>0</v>
      </c>
      <c r="L18" s="16"/>
      <c r="M18" s="21">
        <f>ROUND(I18*K18,0)</f>
        <v>0</v>
      </c>
      <c r="N18" s="16"/>
      <c r="O18" s="16"/>
      <c r="P18" s="16"/>
      <c r="Q18" s="16"/>
      <c r="R18" s="23"/>
      <c r="S18" s="24"/>
      <c r="T18" s="23"/>
      <c r="U18" s="24"/>
    </row>
    <row r="19" spans="1:21" s="22" customFormat="1" ht="12.75" customHeight="1">
      <c r="A19" s="16" t="s">
        <v>46</v>
      </c>
      <c r="B19" s="16">
        <v>7</v>
      </c>
      <c r="C19" s="16">
        <v>0</v>
      </c>
      <c r="D19" s="17">
        <v>0</v>
      </c>
      <c r="E19" s="16" t="s">
        <v>47</v>
      </c>
      <c r="F19" s="18" t="s">
        <v>51</v>
      </c>
      <c r="G19" s="19" t="s">
        <v>60</v>
      </c>
      <c r="H19" s="19"/>
      <c r="I19" s="20">
        <v>443</v>
      </c>
      <c r="J19" s="16" t="s">
        <v>61</v>
      </c>
      <c r="K19" s="21">
        <v>0</v>
      </c>
      <c r="L19" s="16"/>
      <c r="M19" s="21">
        <f>ROUND(I19*K19,0)</f>
        <v>0</v>
      </c>
      <c r="N19" s="16"/>
      <c r="O19" s="16"/>
      <c r="P19" s="16"/>
      <c r="Q19" s="16"/>
      <c r="R19" s="23"/>
      <c r="S19" s="24"/>
      <c r="T19" s="23"/>
      <c r="U19" s="24"/>
    </row>
    <row r="20" spans="1:21" s="22" customFormat="1" ht="12.75" customHeight="1">
      <c r="A20" s="16" t="s">
        <v>46</v>
      </c>
      <c r="B20" s="16">
        <v>8</v>
      </c>
      <c r="C20" s="16">
        <v>0</v>
      </c>
      <c r="D20" s="17">
        <v>0</v>
      </c>
      <c r="E20" s="16" t="s">
        <v>47</v>
      </c>
      <c r="F20" s="18" t="s">
        <v>51</v>
      </c>
      <c r="G20" s="19" t="s">
        <v>62</v>
      </c>
      <c r="H20" s="19"/>
      <c r="I20" s="20">
        <v>8</v>
      </c>
      <c r="J20" s="16" t="s">
        <v>61</v>
      </c>
      <c r="K20" s="21">
        <v>0</v>
      </c>
      <c r="L20" s="16"/>
      <c r="M20" s="21">
        <f>ROUND(I20*K20,0)</f>
        <v>0</v>
      </c>
      <c r="N20" s="16"/>
      <c r="O20" s="16"/>
      <c r="P20" s="16"/>
      <c r="Q20" s="16"/>
      <c r="R20" s="23"/>
      <c r="S20" s="24"/>
      <c r="T20" s="23"/>
      <c r="U20" s="24"/>
    </row>
    <row r="21" spans="1:21" s="22" customFormat="1" ht="38.25" customHeight="1">
      <c r="A21" s="16" t="s">
        <v>46</v>
      </c>
      <c r="B21" s="16">
        <v>9</v>
      </c>
      <c r="C21" s="16">
        <v>0</v>
      </c>
      <c r="D21" s="17">
        <v>0</v>
      </c>
      <c r="E21" s="16" t="s">
        <v>47</v>
      </c>
      <c r="F21" s="18" t="s">
        <v>63</v>
      </c>
      <c r="G21" s="19" t="s">
        <v>64</v>
      </c>
      <c r="H21" s="19"/>
      <c r="I21" s="20">
        <v>1</v>
      </c>
      <c r="J21" s="16" t="s">
        <v>50</v>
      </c>
      <c r="K21" s="21">
        <v>0</v>
      </c>
      <c r="L21" s="16"/>
      <c r="M21" s="21">
        <f>ROUND(I21*K21,0)</f>
        <v>0</v>
      </c>
      <c r="N21" s="16"/>
      <c r="O21" s="16"/>
      <c r="P21" s="16"/>
      <c r="Q21" s="16"/>
      <c r="R21" s="23"/>
      <c r="S21" s="24"/>
      <c r="T21" s="23"/>
      <c r="U21" s="24"/>
    </row>
    <row r="22" spans="1:21" s="22" customFormat="1" ht="12.75" customHeight="1">
      <c r="A22" s="16" t="s">
        <v>46</v>
      </c>
      <c r="B22" s="16">
        <v>10</v>
      </c>
      <c r="C22" s="16">
        <v>0</v>
      </c>
      <c r="D22" s="17">
        <v>0</v>
      </c>
      <c r="E22" s="16" t="s">
        <v>47</v>
      </c>
      <c r="F22" s="18" t="s">
        <v>51</v>
      </c>
      <c r="G22" s="19" t="s">
        <v>65</v>
      </c>
      <c r="H22" s="19"/>
      <c r="I22" s="20">
        <v>120</v>
      </c>
      <c r="J22" s="16" t="s">
        <v>66</v>
      </c>
      <c r="K22" s="21">
        <v>0</v>
      </c>
      <c r="L22" s="16"/>
      <c r="M22" s="21">
        <f>ROUND(I22*K22,0)</f>
        <v>0</v>
      </c>
      <c r="N22" s="16"/>
      <c r="O22" s="16"/>
      <c r="P22" s="16"/>
      <c r="Q22" s="16"/>
      <c r="R22" s="23"/>
      <c r="S22" s="24"/>
      <c r="T22" s="23"/>
      <c r="U22" s="24"/>
    </row>
    <row r="23" spans="1:21" s="22" customFormat="1" ht="12.75" customHeight="1">
      <c r="A23" s="16" t="s">
        <v>46</v>
      </c>
      <c r="B23" s="16">
        <v>11</v>
      </c>
      <c r="C23" s="16">
        <v>0</v>
      </c>
      <c r="D23" s="17">
        <v>0</v>
      </c>
      <c r="E23" s="16" t="s">
        <v>47</v>
      </c>
      <c r="F23" s="18" t="s">
        <v>51</v>
      </c>
      <c r="G23" s="19" t="s">
        <v>67</v>
      </c>
      <c r="H23" s="19"/>
      <c r="I23" s="20">
        <v>443</v>
      </c>
      <c r="J23" s="16" t="s">
        <v>61</v>
      </c>
      <c r="K23" s="21">
        <v>0</v>
      </c>
      <c r="L23" s="16"/>
      <c r="M23" s="21">
        <f>ROUND(I23*K23,0)</f>
        <v>0</v>
      </c>
      <c r="N23" s="16"/>
      <c r="O23" s="16"/>
      <c r="P23" s="16"/>
      <c r="Q23" s="16"/>
      <c r="R23" s="23"/>
      <c r="S23" s="24"/>
      <c r="T23" s="23"/>
      <c r="U23" s="24"/>
    </row>
    <row r="24" spans="1:21" s="22" customFormat="1" ht="12.75" customHeight="1">
      <c r="A24" s="16" t="s">
        <v>46</v>
      </c>
      <c r="B24" s="16">
        <v>12</v>
      </c>
      <c r="C24" s="16">
        <v>0</v>
      </c>
      <c r="D24" s="17">
        <v>400000</v>
      </c>
      <c r="E24" s="16" t="s">
        <v>47</v>
      </c>
      <c r="F24" s="18" t="s">
        <v>68</v>
      </c>
      <c r="G24" s="19" t="s">
        <v>69</v>
      </c>
      <c r="H24" s="19"/>
      <c r="I24" s="20">
        <v>23</v>
      </c>
      <c r="J24" s="16" t="s">
        <v>61</v>
      </c>
      <c r="K24" s="21">
        <v>0</v>
      </c>
      <c r="L24" s="16"/>
      <c r="M24" s="21">
        <f>ROUND(I24*K24,0)</f>
        <v>0</v>
      </c>
      <c r="N24" s="16"/>
      <c r="O24" s="16"/>
      <c r="P24" s="16"/>
      <c r="Q24" s="16"/>
      <c r="R24" s="23">
        <v>1</v>
      </c>
      <c r="S24" s="24">
        <f>ROUND(M24*R24,2)</f>
        <v>0</v>
      </c>
      <c r="T24" s="23">
        <v>0</v>
      </c>
      <c r="U24" s="24">
        <f>ROUND(M24*T24,2)</f>
        <v>0</v>
      </c>
    </row>
    <row r="25" spans="1:21" s="22" customFormat="1" ht="12.75" customHeight="1">
      <c r="A25" s="16" t="s">
        <v>46</v>
      </c>
      <c r="B25" s="16">
        <v>13</v>
      </c>
      <c r="C25" s="16">
        <v>0</v>
      </c>
      <c r="D25" s="17">
        <v>8002197</v>
      </c>
      <c r="E25" s="16" t="s">
        <v>47</v>
      </c>
      <c r="F25" s="18" t="s">
        <v>70</v>
      </c>
      <c r="G25" s="19" t="s">
        <v>71</v>
      </c>
      <c r="H25" s="19"/>
      <c r="I25" s="20">
        <v>2</v>
      </c>
      <c r="J25" s="16" t="s">
        <v>53</v>
      </c>
      <c r="K25" s="21">
        <v>0</v>
      </c>
      <c r="L25" s="16"/>
      <c r="M25" s="21">
        <f>ROUND(I25*K25,0)</f>
        <v>0</v>
      </c>
      <c r="N25" s="16"/>
      <c r="O25" s="16"/>
      <c r="P25" s="16"/>
      <c r="Q25" s="16"/>
      <c r="R25" s="23">
        <v>1</v>
      </c>
      <c r="S25" s="24">
        <f>ROUND(M25*R25,2)</f>
        <v>0</v>
      </c>
      <c r="T25" s="23">
        <v>0</v>
      </c>
      <c r="U25" s="24">
        <f>ROUND(M25*T25,2)</f>
        <v>0</v>
      </c>
    </row>
    <row r="26" spans="1:21" s="22" customFormat="1" ht="12.75" customHeight="1">
      <c r="A26" s="16" t="s">
        <v>46</v>
      </c>
      <c r="B26" s="16">
        <v>14</v>
      </c>
      <c r="C26" s="16">
        <v>0</v>
      </c>
      <c r="D26" s="17">
        <v>0</v>
      </c>
      <c r="E26" s="16" t="s">
        <v>47</v>
      </c>
      <c r="F26" s="18" t="s">
        <v>51</v>
      </c>
      <c r="G26" s="19" t="s">
        <v>72</v>
      </c>
      <c r="H26" s="19"/>
      <c r="I26" s="20">
        <v>1</v>
      </c>
      <c r="J26" s="16" t="s">
        <v>50</v>
      </c>
      <c r="K26" s="21">
        <v>0</v>
      </c>
      <c r="L26" s="16"/>
      <c r="M26" s="21">
        <f>ROUND(I26*K26,0)</f>
        <v>0</v>
      </c>
      <c r="N26" s="16"/>
      <c r="O26" s="16"/>
      <c r="P26" s="16"/>
      <c r="Q26" s="16"/>
      <c r="R26" s="23"/>
      <c r="S26" s="24"/>
      <c r="T26" s="23"/>
      <c r="U26" s="24"/>
    </row>
    <row r="27" spans="1:21" s="22" customFormat="1" ht="12.75" customHeight="1">
      <c r="A27" s="16" t="s">
        <v>46</v>
      </c>
      <c r="B27" s="16">
        <v>15</v>
      </c>
      <c r="C27" s="16">
        <v>0</v>
      </c>
      <c r="D27" s="17">
        <v>0</v>
      </c>
      <c r="E27" s="16" t="s">
        <v>47</v>
      </c>
      <c r="F27" s="18" t="s">
        <v>51</v>
      </c>
      <c r="G27" s="19" t="s">
        <v>73</v>
      </c>
      <c r="H27" s="19"/>
      <c r="I27" s="20">
        <v>1</v>
      </c>
      <c r="J27" s="16" t="s">
        <v>50</v>
      </c>
      <c r="K27" s="21">
        <v>0</v>
      </c>
      <c r="L27" s="16"/>
      <c r="M27" s="21">
        <f>ROUND(I27*K27,0)</f>
        <v>0</v>
      </c>
      <c r="N27" s="16"/>
      <c r="O27" s="16"/>
      <c r="P27" s="16"/>
      <c r="Q27" s="16"/>
      <c r="R27" s="23"/>
      <c r="S27" s="24"/>
      <c r="T27" s="23"/>
      <c r="U27" s="24"/>
    </row>
    <row r="28" spans="1:21" s="22" customFormat="1" ht="12.75" customHeight="1">
      <c r="A28" s="16" t="s">
        <v>46</v>
      </c>
      <c r="B28" s="16">
        <v>16</v>
      </c>
      <c r="C28" s="16">
        <v>0</v>
      </c>
      <c r="D28" s="17">
        <v>0</v>
      </c>
      <c r="E28" s="16" t="s">
        <v>47</v>
      </c>
      <c r="F28" s="18" t="s">
        <v>51</v>
      </c>
      <c r="G28" s="19" t="s">
        <v>74</v>
      </c>
      <c r="H28" s="19"/>
      <c r="I28" s="20">
        <v>1</v>
      </c>
      <c r="J28" s="16" t="s">
        <v>50</v>
      </c>
      <c r="K28" s="21">
        <v>0</v>
      </c>
      <c r="L28" s="16"/>
      <c r="M28" s="21">
        <f>ROUND(I28*K28,0)</f>
        <v>0</v>
      </c>
      <c r="N28" s="16"/>
      <c r="O28" s="16"/>
      <c r="P28" s="16"/>
      <c r="Q28" s="16"/>
      <c r="R28" s="23"/>
      <c r="S28" s="24"/>
      <c r="T28" s="23"/>
      <c r="U28" s="24"/>
    </row>
    <row r="29" spans="1:21" s="22" customFormat="1" ht="12.75" customHeight="1">
      <c r="A29" s="16" t="s">
        <v>46</v>
      </c>
      <c r="B29" s="16">
        <v>17</v>
      </c>
      <c r="C29" s="16">
        <v>0</v>
      </c>
      <c r="D29" s="17">
        <v>0</v>
      </c>
      <c r="E29" s="16" t="s">
        <v>47</v>
      </c>
      <c r="F29" s="18" t="s">
        <v>51</v>
      </c>
      <c r="G29" s="19" t="s">
        <v>75</v>
      </c>
      <c r="H29" s="19"/>
      <c r="I29" s="20">
        <v>1</v>
      </c>
      <c r="J29" s="16" t="s">
        <v>53</v>
      </c>
      <c r="K29" s="21">
        <v>0</v>
      </c>
      <c r="L29" s="16"/>
      <c r="M29" s="21">
        <f>ROUND(I29*K29,0)</f>
        <v>0</v>
      </c>
      <c r="N29" s="16"/>
      <c r="O29" s="16"/>
      <c r="P29" s="16"/>
      <c r="Q29" s="16"/>
      <c r="R29" s="23"/>
      <c r="S29" s="24"/>
      <c r="T29" s="23"/>
      <c r="U29" s="24"/>
    </row>
    <row r="30" spans="1:21" s="22" customFormat="1" ht="12.75" customHeight="1">
      <c r="A30" s="16" t="s">
        <v>46</v>
      </c>
      <c r="B30" s="16">
        <v>18</v>
      </c>
      <c r="C30" s="16">
        <v>0</v>
      </c>
      <c r="D30" s="17">
        <v>718617</v>
      </c>
      <c r="E30" s="16" t="s">
        <v>47</v>
      </c>
      <c r="F30" s="18" t="s">
        <v>76</v>
      </c>
      <c r="G30" s="19" t="s">
        <v>77</v>
      </c>
      <c r="H30" s="19"/>
      <c r="I30" s="20">
        <v>1</v>
      </c>
      <c r="J30" s="16" t="s">
        <v>78</v>
      </c>
      <c r="K30" s="21">
        <v>0</v>
      </c>
      <c r="L30" s="16"/>
      <c r="M30" s="21">
        <f>ROUND(I30*K30,0)</f>
        <v>0</v>
      </c>
      <c r="N30" s="23">
        <v>0.00014</v>
      </c>
      <c r="O30" s="20">
        <f>ROUND(I30*N30,3)</f>
        <v>0</v>
      </c>
      <c r="P30" s="16"/>
      <c r="Q30" s="16"/>
      <c r="R30" s="23">
        <v>1</v>
      </c>
      <c r="S30" s="24">
        <f>ROUND(M30*R30,2)</f>
        <v>0</v>
      </c>
      <c r="T30" s="23">
        <v>0</v>
      </c>
      <c r="U30" s="24">
        <f>ROUND(M30*T30,2)</f>
        <v>0</v>
      </c>
    </row>
    <row r="31" spans="1:21" s="22" customFormat="1" ht="12.75" customHeight="1">
      <c r="A31" s="16" t="s">
        <v>46</v>
      </c>
      <c r="B31" s="16">
        <v>19</v>
      </c>
      <c r="C31" s="16">
        <v>0</v>
      </c>
      <c r="D31" s="17">
        <v>0</v>
      </c>
      <c r="E31" s="16" t="s">
        <v>47</v>
      </c>
      <c r="F31" s="18" t="s">
        <v>51</v>
      </c>
      <c r="G31" s="19" t="s">
        <v>79</v>
      </c>
      <c r="H31" s="19"/>
      <c r="I31" s="20">
        <v>1</v>
      </c>
      <c r="J31" s="16" t="s">
        <v>50</v>
      </c>
      <c r="K31" s="21">
        <v>0</v>
      </c>
      <c r="L31" s="16"/>
      <c r="M31" s="21">
        <f>ROUND(I31*K31,0)</f>
        <v>0</v>
      </c>
      <c r="N31" s="23"/>
      <c r="O31" s="20"/>
      <c r="P31" s="16"/>
      <c r="Q31" s="16"/>
      <c r="R31" s="23"/>
      <c r="S31" s="24"/>
      <c r="T31" s="23"/>
      <c r="U31" s="24"/>
    </row>
    <row r="32" spans="1:21" s="22" customFormat="1" ht="12.75" customHeight="1">
      <c r="A32" s="16" t="s">
        <v>46</v>
      </c>
      <c r="B32" s="16">
        <v>20</v>
      </c>
      <c r="C32" s="16">
        <v>0</v>
      </c>
      <c r="D32" s="17">
        <v>0</v>
      </c>
      <c r="E32" s="16" t="s">
        <v>47</v>
      </c>
      <c r="F32" s="18" t="s">
        <v>51</v>
      </c>
      <c r="G32" s="19" t="s">
        <v>80</v>
      </c>
      <c r="H32" s="19"/>
      <c r="I32" s="20">
        <v>2</v>
      </c>
      <c r="J32" s="16" t="s">
        <v>53</v>
      </c>
      <c r="K32" s="21">
        <v>0</v>
      </c>
      <c r="L32" s="16"/>
      <c r="M32" s="21">
        <f>ROUND(I32*K32,0)</f>
        <v>0</v>
      </c>
      <c r="N32" s="23"/>
      <c r="O32" s="20"/>
      <c r="P32" s="16"/>
      <c r="Q32" s="16"/>
      <c r="R32" s="23"/>
      <c r="S32" s="24"/>
      <c r="T32" s="23"/>
      <c r="U32" s="24"/>
    </row>
    <row r="33" spans="1:21" s="22" customFormat="1" ht="12.75" customHeight="1">
      <c r="A33" s="16" t="s">
        <v>46</v>
      </c>
      <c r="B33" s="16">
        <v>21</v>
      </c>
      <c r="C33" s="16">
        <v>0</v>
      </c>
      <c r="D33" s="17">
        <v>0</v>
      </c>
      <c r="E33" s="16" t="s">
        <v>47</v>
      </c>
      <c r="F33" s="18" t="s">
        <v>51</v>
      </c>
      <c r="G33" s="19" t="s">
        <v>81</v>
      </c>
      <c r="H33" s="19"/>
      <c r="I33" s="20">
        <v>1</v>
      </c>
      <c r="J33" s="16" t="s">
        <v>53</v>
      </c>
      <c r="K33" s="21">
        <v>0</v>
      </c>
      <c r="L33" s="16"/>
      <c r="M33" s="21">
        <f>ROUND(I33*K33,0)</f>
        <v>0</v>
      </c>
      <c r="N33" s="23"/>
      <c r="O33" s="20"/>
      <c r="P33" s="16"/>
      <c r="Q33" s="16"/>
      <c r="R33" s="23"/>
      <c r="S33" s="24"/>
      <c r="T33" s="23"/>
      <c r="U33" s="24"/>
    </row>
    <row r="34" spans="1:21" s="22" customFormat="1" ht="12.75" customHeight="1">
      <c r="A34" s="16" t="s">
        <v>46</v>
      </c>
      <c r="B34" s="16">
        <v>22</v>
      </c>
      <c r="C34" s="16">
        <v>0</v>
      </c>
      <c r="D34" s="17">
        <v>0</v>
      </c>
      <c r="E34" s="16" t="s">
        <v>47</v>
      </c>
      <c r="F34" s="18" t="s">
        <v>51</v>
      </c>
      <c r="G34" s="19" t="s">
        <v>82</v>
      </c>
      <c r="H34" s="19"/>
      <c r="I34" s="20">
        <v>1</v>
      </c>
      <c r="J34" s="16" t="s">
        <v>50</v>
      </c>
      <c r="K34" s="21">
        <v>0</v>
      </c>
      <c r="L34" s="16"/>
      <c r="M34" s="21">
        <f>ROUND(I34*K34,0)</f>
        <v>0</v>
      </c>
      <c r="N34" s="23"/>
      <c r="O34" s="20"/>
      <c r="P34" s="16"/>
      <c r="Q34" s="16"/>
      <c r="R34" s="23"/>
      <c r="S34" s="24"/>
      <c r="T34" s="23"/>
      <c r="U34" s="24"/>
    </row>
    <row r="35" spans="1:21" s="22" customFormat="1" ht="12.75" customHeight="1">
      <c r="A35" s="16" t="s">
        <v>46</v>
      </c>
      <c r="B35" s="16">
        <v>23</v>
      </c>
      <c r="C35" s="16">
        <v>0</v>
      </c>
      <c r="D35" s="17">
        <v>0</v>
      </c>
      <c r="E35" s="16" t="s">
        <v>47</v>
      </c>
      <c r="F35" s="18" t="s">
        <v>51</v>
      </c>
      <c r="G35" s="19" t="s">
        <v>83</v>
      </c>
      <c r="H35" s="19"/>
      <c r="I35" s="20">
        <v>1</v>
      </c>
      <c r="J35" s="16" t="s">
        <v>50</v>
      </c>
      <c r="K35" s="21">
        <v>0</v>
      </c>
      <c r="L35" s="16"/>
      <c r="M35" s="21">
        <f>ROUND(I35*K35,0)</f>
        <v>0</v>
      </c>
      <c r="N35" s="23"/>
      <c r="O35" s="20"/>
      <c r="P35" s="16"/>
      <c r="Q35" s="16"/>
      <c r="R35" s="23"/>
      <c r="S35" s="24"/>
      <c r="T35" s="23"/>
      <c r="U35" s="24"/>
    </row>
    <row r="36" spans="2:17" ht="3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21" ht="15" customHeight="1">
      <c r="B37" s="25" t="s">
        <v>84</v>
      </c>
      <c r="C37" s="25"/>
      <c r="D37" s="25"/>
      <c r="E37" s="25"/>
      <c r="F37" s="26" t="s">
        <v>44</v>
      </c>
      <c r="G37" s="27" t="s">
        <v>45</v>
      </c>
      <c r="M37" s="28">
        <f>ROUND(SUBTOTAL(9,M12:M36),0)</f>
        <v>0</v>
      </c>
      <c r="O37" s="29">
        <f>ROUND(SUBTOTAL(9,O12:O36),3)</f>
        <v>0</v>
      </c>
      <c r="Q37" s="29">
        <f>ROUND(SUBTOTAL(9,Q12:Q36),3)</f>
        <v>0</v>
      </c>
      <c r="S37" s="1">
        <f>ROUND(SUBTOTAL(9,S12:S36),2)</f>
        <v>0</v>
      </c>
      <c r="U37" s="1">
        <f>ROUND(SUBTOTAL(9,U12:U36),2)</f>
        <v>0</v>
      </c>
    </row>
    <row r="38" ht="12.75" customHeight="1"/>
    <row r="39" spans="1:17" ht="15" customHeight="1">
      <c r="A39" s="1" t="s">
        <v>25</v>
      </c>
      <c r="B39" s="5"/>
      <c r="C39" s="5"/>
      <c r="D39" s="5"/>
      <c r="E39" s="5"/>
      <c r="F39" s="14" t="s">
        <v>85</v>
      </c>
      <c r="G39" s="15" t="s">
        <v>86</v>
      </c>
      <c r="H39" s="15"/>
      <c r="I39" s="15"/>
      <c r="J39" s="15"/>
      <c r="K39" s="15"/>
      <c r="L39" s="15"/>
      <c r="M39" s="15"/>
      <c r="N39" s="6"/>
      <c r="O39" s="6"/>
      <c r="P39" s="6"/>
      <c r="Q39" s="6"/>
    </row>
    <row r="40" ht="3" customHeight="1"/>
    <row r="41" spans="1:21" ht="12.75" customHeight="1">
      <c r="A41" s="1" t="s">
        <v>46</v>
      </c>
      <c r="B41" s="1">
        <v>1</v>
      </c>
      <c r="C41" s="1">
        <v>0</v>
      </c>
      <c r="D41" s="4">
        <v>8001899</v>
      </c>
      <c r="E41" s="1" t="s">
        <v>47</v>
      </c>
      <c r="F41" s="30" t="s">
        <v>70</v>
      </c>
      <c r="G41" s="31" t="s">
        <v>87</v>
      </c>
      <c r="H41" s="31"/>
      <c r="I41" s="32">
        <v>1</v>
      </c>
      <c r="J41" s="1" t="s">
        <v>53</v>
      </c>
      <c r="K41" s="33">
        <v>0</v>
      </c>
      <c r="M41" s="33">
        <f>ROUND(I41*K41,0)</f>
        <v>0</v>
      </c>
      <c r="R41" s="34">
        <v>1</v>
      </c>
      <c r="S41" s="35">
        <f>ROUND(M41*R41,2)</f>
        <v>0</v>
      </c>
      <c r="T41" s="34">
        <v>0</v>
      </c>
      <c r="U41" s="35">
        <f>ROUND(M41*T41,2)</f>
        <v>0</v>
      </c>
    </row>
    <row r="42" spans="1:21" ht="12.75" customHeight="1">
      <c r="A42" s="1" t="s">
        <v>46</v>
      </c>
      <c r="B42" s="1">
        <v>2</v>
      </c>
      <c r="C42" s="1">
        <v>0</v>
      </c>
      <c r="D42" s="4">
        <v>0</v>
      </c>
      <c r="E42" s="1" t="s">
        <v>47</v>
      </c>
      <c r="F42" s="30" t="s">
        <v>51</v>
      </c>
      <c r="G42" s="31" t="s">
        <v>88</v>
      </c>
      <c r="H42" s="31"/>
      <c r="I42" s="32">
        <v>1</v>
      </c>
      <c r="J42" s="1" t="s">
        <v>53</v>
      </c>
      <c r="K42" s="33">
        <v>0</v>
      </c>
      <c r="M42" s="33">
        <f>ROUND(I42*K42,0)</f>
        <v>0</v>
      </c>
      <c r="R42" s="34"/>
      <c r="S42" s="35"/>
      <c r="T42" s="34"/>
      <c r="U42" s="35"/>
    </row>
    <row r="43" spans="1:21" ht="12.75" customHeight="1">
      <c r="A43" s="1" t="s">
        <v>46</v>
      </c>
      <c r="B43" s="1">
        <v>3</v>
      </c>
      <c r="C43" s="1">
        <v>0</v>
      </c>
      <c r="D43" s="4">
        <v>8001925</v>
      </c>
      <c r="E43" s="1" t="s">
        <v>47</v>
      </c>
      <c r="F43" s="30" t="s">
        <v>70</v>
      </c>
      <c r="G43" s="31" t="s">
        <v>89</v>
      </c>
      <c r="H43" s="31"/>
      <c r="I43" s="32">
        <v>1</v>
      </c>
      <c r="J43" s="1" t="s">
        <v>53</v>
      </c>
      <c r="K43" s="33">
        <v>0</v>
      </c>
      <c r="M43" s="33">
        <f>ROUND(I43*K43,0)</f>
        <v>0</v>
      </c>
      <c r="R43" s="34">
        <v>1</v>
      </c>
      <c r="S43" s="35">
        <f>ROUND(M43*R43,2)</f>
        <v>0</v>
      </c>
      <c r="T43" s="34">
        <v>0</v>
      </c>
      <c r="U43" s="35">
        <f>ROUND(M43*T43,2)</f>
        <v>0</v>
      </c>
    </row>
    <row r="44" spans="1:21" ht="12.75" customHeight="1">
      <c r="A44" s="1" t="s">
        <v>46</v>
      </c>
      <c r="B44" s="1">
        <v>4</v>
      </c>
      <c r="C44" s="1">
        <v>0</v>
      </c>
      <c r="D44" s="4">
        <v>7222835</v>
      </c>
      <c r="E44" s="1" t="s">
        <v>47</v>
      </c>
      <c r="F44" s="30" t="s">
        <v>90</v>
      </c>
      <c r="G44" s="31" t="s">
        <v>91</v>
      </c>
      <c r="H44" s="31"/>
      <c r="I44" s="32">
        <v>3</v>
      </c>
      <c r="J44" s="1" t="s">
        <v>53</v>
      </c>
      <c r="K44" s="33">
        <v>0</v>
      </c>
      <c r="M44" s="33">
        <f>ROUND(I44*K44,0)</f>
        <v>0</v>
      </c>
      <c r="N44" s="34">
        <v>0.00139</v>
      </c>
      <c r="O44" s="32">
        <f>ROUND(I44*N44,3)</f>
        <v>0.004</v>
      </c>
      <c r="R44" s="34">
        <v>1</v>
      </c>
      <c r="S44" s="35">
        <f>ROUND(M44*R44,2)</f>
        <v>0</v>
      </c>
      <c r="T44" s="34">
        <v>0</v>
      </c>
      <c r="U44" s="35">
        <f>ROUND(M44*T44,2)</f>
        <v>0</v>
      </c>
    </row>
    <row r="45" spans="1:21" ht="12.75" customHeight="1">
      <c r="A45" s="1" t="s">
        <v>46</v>
      </c>
      <c r="B45" s="1">
        <v>5</v>
      </c>
      <c r="C45" s="1">
        <v>0</v>
      </c>
      <c r="D45" s="4">
        <v>7222834</v>
      </c>
      <c r="E45" s="1" t="s">
        <v>47</v>
      </c>
      <c r="F45" s="30" t="s">
        <v>92</v>
      </c>
      <c r="G45" s="31" t="s">
        <v>93</v>
      </c>
      <c r="H45" s="31"/>
      <c r="I45" s="32">
        <v>4</v>
      </c>
      <c r="J45" s="1" t="s">
        <v>53</v>
      </c>
      <c r="K45" s="33">
        <v>0</v>
      </c>
      <c r="M45" s="33">
        <f>ROUND(I45*K45,0)</f>
        <v>0</v>
      </c>
      <c r="N45" s="34">
        <v>0.00112</v>
      </c>
      <c r="O45" s="32">
        <f>ROUND(I45*N45,3)</f>
        <v>0.004</v>
      </c>
      <c r="R45" s="34">
        <v>1</v>
      </c>
      <c r="S45" s="35">
        <f>ROUND(M45*R45,2)</f>
        <v>0</v>
      </c>
      <c r="T45" s="34">
        <v>0</v>
      </c>
      <c r="U45" s="35">
        <f>ROUND(M45*T45,2)</f>
        <v>0</v>
      </c>
    </row>
    <row r="46" spans="1:21" ht="12.75" customHeight="1">
      <c r="A46" s="1" t="s">
        <v>46</v>
      </c>
      <c r="B46" s="1">
        <v>7</v>
      </c>
      <c r="C46" s="1">
        <v>0</v>
      </c>
      <c r="D46" s="4">
        <v>719791</v>
      </c>
      <c r="E46" s="1" t="s">
        <v>47</v>
      </c>
      <c r="F46" s="30" t="s">
        <v>94</v>
      </c>
      <c r="G46" s="31" t="s">
        <v>95</v>
      </c>
      <c r="H46" s="31"/>
      <c r="I46" s="32">
        <v>2</v>
      </c>
      <c r="J46" s="1" t="s">
        <v>53</v>
      </c>
      <c r="K46" s="33">
        <v>0</v>
      </c>
      <c r="M46" s="33">
        <f>ROUND(I46*K46,0)</f>
        <v>0</v>
      </c>
      <c r="N46" s="34">
        <v>0.00049</v>
      </c>
      <c r="O46" s="32">
        <f>ROUND(I46*N46,3)</f>
        <v>0.001</v>
      </c>
      <c r="R46" s="34">
        <v>1</v>
      </c>
      <c r="S46" s="35">
        <f>ROUND(M46*R46,2)</f>
        <v>0</v>
      </c>
      <c r="T46" s="34">
        <v>0</v>
      </c>
      <c r="U46" s="35">
        <f>ROUND(M46*T46,2)</f>
        <v>0</v>
      </c>
    </row>
    <row r="47" spans="1:21" ht="12.75" customHeight="1">
      <c r="A47" s="1" t="s">
        <v>46</v>
      </c>
      <c r="B47" s="1">
        <v>8</v>
      </c>
      <c r="C47" s="1">
        <v>0</v>
      </c>
      <c r="D47" s="4">
        <v>719790</v>
      </c>
      <c r="E47" s="1" t="s">
        <v>47</v>
      </c>
      <c r="F47" s="30" t="s">
        <v>96</v>
      </c>
      <c r="G47" s="31" t="s">
        <v>97</v>
      </c>
      <c r="H47" s="31"/>
      <c r="I47" s="32">
        <v>2</v>
      </c>
      <c r="J47" s="1" t="s">
        <v>53</v>
      </c>
      <c r="K47" s="33">
        <v>0</v>
      </c>
      <c r="M47" s="33">
        <f>ROUND(I47*K47,0)</f>
        <v>0</v>
      </c>
      <c r="N47" s="34">
        <v>0.00039</v>
      </c>
      <c r="O47" s="32">
        <f>ROUND(I47*N47,3)</f>
        <v>0.001</v>
      </c>
      <c r="R47" s="34">
        <v>1</v>
      </c>
      <c r="S47" s="35">
        <f>ROUND(M47*R47,2)</f>
        <v>0</v>
      </c>
      <c r="T47" s="34">
        <v>0</v>
      </c>
      <c r="U47" s="35">
        <f>ROUND(M47*T47,2)</f>
        <v>0</v>
      </c>
    </row>
    <row r="48" spans="1:21" ht="12.75" customHeight="1">
      <c r="A48" s="1" t="s">
        <v>46</v>
      </c>
      <c r="B48" s="1">
        <v>9</v>
      </c>
      <c r="C48" s="1">
        <v>0</v>
      </c>
      <c r="D48" s="4">
        <v>8002116</v>
      </c>
      <c r="E48" s="1" t="s">
        <v>47</v>
      </c>
      <c r="F48" s="30" t="s">
        <v>70</v>
      </c>
      <c r="G48" s="31" t="s">
        <v>98</v>
      </c>
      <c r="H48" s="31"/>
      <c r="I48" s="32">
        <v>1</v>
      </c>
      <c r="J48" s="1" t="s">
        <v>53</v>
      </c>
      <c r="K48" s="33">
        <v>0</v>
      </c>
      <c r="M48" s="33">
        <f>ROUND(I48*K48,0)</f>
        <v>0</v>
      </c>
      <c r="N48" s="34"/>
      <c r="O48" s="32"/>
      <c r="R48" s="34">
        <v>1</v>
      </c>
      <c r="S48" s="35">
        <f>ROUND(M48*R48,2)</f>
        <v>0</v>
      </c>
      <c r="T48" s="34">
        <v>0</v>
      </c>
      <c r="U48" s="35">
        <f>ROUND(M48*T48,2)</f>
        <v>0</v>
      </c>
    </row>
    <row r="49" spans="1:21" ht="12.75" customHeight="1">
      <c r="A49" s="1" t="s">
        <v>46</v>
      </c>
      <c r="B49" s="1">
        <v>10</v>
      </c>
      <c r="C49" s="1">
        <v>0</v>
      </c>
      <c r="D49" s="4">
        <v>0</v>
      </c>
      <c r="E49" s="1" t="s">
        <v>47</v>
      </c>
      <c r="F49" s="30" t="s">
        <v>51</v>
      </c>
      <c r="G49" s="31" t="s">
        <v>99</v>
      </c>
      <c r="H49" s="31"/>
      <c r="I49" s="32">
        <v>3</v>
      </c>
      <c r="J49" s="1" t="s">
        <v>53</v>
      </c>
      <c r="K49" s="33">
        <v>0</v>
      </c>
      <c r="M49" s="33">
        <f>ROUND(I49*K49,0)</f>
        <v>0</v>
      </c>
      <c r="N49" s="34"/>
      <c r="O49" s="32"/>
      <c r="R49" s="34"/>
      <c r="S49" s="35"/>
      <c r="T49" s="34"/>
      <c r="U49" s="35"/>
    </row>
    <row r="50" spans="1:21" ht="12.75" customHeight="1">
      <c r="A50" s="1" t="s">
        <v>46</v>
      </c>
      <c r="B50" s="1">
        <v>11</v>
      </c>
      <c r="C50" s="1">
        <v>0</v>
      </c>
      <c r="D50" s="4">
        <v>8002007</v>
      </c>
      <c r="E50" s="1" t="s">
        <v>47</v>
      </c>
      <c r="F50" s="30" t="s">
        <v>70</v>
      </c>
      <c r="G50" s="31" t="s">
        <v>100</v>
      </c>
      <c r="H50" s="31"/>
      <c r="I50" s="32">
        <v>2</v>
      </c>
      <c r="J50" s="1" t="s">
        <v>53</v>
      </c>
      <c r="K50" s="33">
        <v>0</v>
      </c>
      <c r="M50" s="33">
        <f>ROUND(I50*K50,0)</f>
        <v>0</v>
      </c>
      <c r="N50" s="34"/>
      <c r="O50" s="32"/>
      <c r="R50" s="34">
        <v>1</v>
      </c>
      <c r="S50" s="35">
        <f>ROUND(M50*R50,2)</f>
        <v>0</v>
      </c>
      <c r="T50" s="34">
        <v>0</v>
      </c>
      <c r="U50" s="35">
        <f>ROUND(M50*T50,2)</f>
        <v>0</v>
      </c>
    </row>
    <row r="51" spans="1:21" ht="12.75" customHeight="1">
      <c r="A51" s="1" t="s">
        <v>46</v>
      </c>
      <c r="B51" s="1">
        <v>12</v>
      </c>
      <c r="C51" s="1">
        <v>0</v>
      </c>
      <c r="D51" s="4">
        <v>7358622</v>
      </c>
      <c r="E51" s="1" t="s">
        <v>47</v>
      </c>
      <c r="F51" s="30" t="s">
        <v>101</v>
      </c>
      <c r="G51" s="31" t="s">
        <v>102</v>
      </c>
      <c r="H51" s="31"/>
      <c r="I51" s="32">
        <v>44</v>
      </c>
      <c r="J51" s="1" t="s">
        <v>53</v>
      </c>
      <c r="K51" s="33">
        <v>0</v>
      </c>
      <c r="M51" s="33">
        <f>ROUND(I51*K51,0)</f>
        <v>0</v>
      </c>
      <c r="N51" s="34">
        <v>5E-05</v>
      </c>
      <c r="O51" s="32">
        <f>ROUND(I51*N51,3)</f>
        <v>0.002</v>
      </c>
      <c r="R51" s="34">
        <v>1</v>
      </c>
      <c r="S51" s="35">
        <f>ROUND(M51*R51,2)</f>
        <v>0</v>
      </c>
      <c r="T51" s="34">
        <v>0</v>
      </c>
      <c r="U51" s="35">
        <f>ROUND(M51*T51,2)</f>
        <v>0</v>
      </c>
    </row>
    <row r="52" spans="1:21" ht="12.75" customHeight="1">
      <c r="A52" s="1" t="s">
        <v>46</v>
      </c>
      <c r="B52" s="1">
        <v>13</v>
      </c>
      <c r="C52" s="1">
        <v>0</v>
      </c>
      <c r="D52" s="4">
        <v>719646</v>
      </c>
      <c r="E52" s="1" t="s">
        <v>47</v>
      </c>
      <c r="F52" s="30" t="s">
        <v>103</v>
      </c>
      <c r="G52" s="31" t="s">
        <v>104</v>
      </c>
      <c r="H52" s="31"/>
      <c r="I52" s="32">
        <v>4</v>
      </c>
      <c r="J52" s="1" t="s">
        <v>53</v>
      </c>
      <c r="K52" s="33">
        <v>0</v>
      </c>
      <c r="M52" s="33">
        <f>ROUND(I52*K52,0)</f>
        <v>0</v>
      </c>
      <c r="N52" s="34">
        <v>4E-05</v>
      </c>
      <c r="O52" s="32">
        <f>ROUND(I52*N52,3)</f>
        <v>0</v>
      </c>
      <c r="R52" s="34">
        <v>1</v>
      </c>
      <c r="S52" s="35">
        <f>ROUND(M52*R52,2)</f>
        <v>0</v>
      </c>
      <c r="T52" s="34">
        <v>0</v>
      </c>
      <c r="U52" s="35">
        <f>ROUND(M52*T52,2)</f>
        <v>0</v>
      </c>
    </row>
    <row r="53" spans="1:21" ht="12.75" customHeight="1">
      <c r="A53" s="1" t="s">
        <v>46</v>
      </c>
      <c r="B53" s="1">
        <v>14</v>
      </c>
      <c r="C53" s="1">
        <v>0</v>
      </c>
      <c r="D53" s="4">
        <v>719645</v>
      </c>
      <c r="E53" s="1" t="s">
        <v>47</v>
      </c>
      <c r="F53" s="30" t="s">
        <v>105</v>
      </c>
      <c r="G53" s="31" t="s">
        <v>106</v>
      </c>
      <c r="H53" s="31"/>
      <c r="I53" s="32">
        <v>6</v>
      </c>
      <c r="J53" s="1" t="s">
        <v>53</v>
      </c>
      <c r="K53" s="33">
        <v>0</v>
      </c>
      <c r="M53" s="33">
        <f>ROUND(I53*K53,0)</f>
        <v>0</v>
      </c>
      <c r="N53" s="34">
        <v>4E-05</v>
      </c>
      <c r="O53" s="32">
        <f>ROUND(I53*N53,3)</f>
        <v>0</v>
      </c>
      <c r="R53" s="34">
        <v>1</v>
      </c>
      <c r="S53" s="35">
        <f>ROUND(M53*R53,2)</f>
        <v>0</v>
      </c>
      <c r="T53" s="34">
        <v>0</v>
      </c>
      <c r="U53" s="35">
        <f>ROUND(M53*T53,2)</f>
        <v>0</v>
      </c>
    </row>
    <row r="54" spans="1:21" ht="12.75" customHeight="1">
      <c r="A54" s="1" t="s">
        <v>46</v>
      </c>
      <c r="B54" s="1">
        <v>15</v>
      </c>
      <c r="C54" s="1">
        <v>0</v>
      </c>
      <c r="D54" s="4">
        <v>719643</v>
      </c>
      <c r="E54" s="1" t="s">
        <v>47</v>
      </c>
      <c r="F54" s="30" t="s">
        <v>107</v>
      </c>
      <c r="G54" s="31" t="s">
        <v>108</v>
      </c>
      <c r="H54" s="31"/>
      <c r="I54" s="32">
        <v>1</v>
      </c>
      <c r="J54" s="1" t="s">
        <v>53</v>
      </c>
      <c r="K54" s="33">
        <v>0</v>
      </c>
      <c r="M54" s="33">
        <f>ROUND(I54*K54,0)</f>
        <v>0</v>
      </c>
      <c r="N54" s="34">
        <v>3E-05</v>
      </c>
      <c r="O54" s="32">
        <f>ROUND(I54*N54,3)</f>
        <v>0</v>
      </c>
      <c r="R54" s="34">
        <v>1</v>
      </c>
      <c r="S54" s="35">
        <f>ROUND(M54*R54,2)</f>
        <v>0</v>
      </c>
      <c r="T54" s="34">
        <v>0</v>
      </c>
      <c r="U54" s="35">
        <f>ROUND(M54*T54,2)</f>
        <v>0</v>
      </c>
    </row>
    <row r="55" spans="1:21" ht="12.75" customHeight="1">
      <c r="A55" s="1" t="s">
        <v>46</v>
      </c>
      <c r="B55" s="1">
        <v>16</v>
      </c>
      <c r="C55" s="1">
        <v>0</v>
      </c>
      <c r="D55" s="4">
        <v>719638</v>
      </c>
      <c r="E55" s="1" t="s">
        <v>47</v>
      </c>
      <c r="F55" s="30" t="s">
        <v>109</v>
      </c>
      <c r="G55" s="31" t="s">
        <v>110</v>
      </c>
      <c r="H55" s="31"/>
      <c r="I55" s="32">
        <v>2</v>
      </c>
      <c r="J55" s="1" t="s">
        <v>53</v>
      </c>
      <c r="K55" s="33">
        <v>0</v>
      </c>
      <c r="M55" s="33">
        <f>ROUND(I55*K55,0)</f>
        <v>0</v>
      </c>
      <c r="N55" s="34">
        <v>3E-05</v>
      </c>
      <c r="O55" s="32">
        <f>ROUND(I55*N55,3)</f>
        <v>0</v>
      </c>
      <c r="R55" s="34">
        <v>1</v>
      </c>
      <c r="S55" s="35">
        <f>ROUND(M55*R55,2)</f>
        <v>0</v>
      </c>
      <c r="T55" s="34">
        <v>0</v>
      </c>
      <c r="U55" s="35">
        <f>ROUND(M55*T55,2)</f>
        <v>0</v>
      </c>
    </row>
    <row r="56" spans="1:21" ht="12.75" customHeight="1">
      <c r="A56" s="1" t="s">
        <v>46</v>
      </c>
      <c r="B56" s="1">
        <v>17</v>
      </c>
      <c r="C56" s="1">
        <v>0</v>
      </c>
      <c r="D56" s="4">
        <v>719637</v>
      </c>
      <c r="E56" s="1" t="s">
        <v>47</v>
      </c>
      <c r="F56" s="30" t="s">
        <v>111</v>
      </c>
      <c r="G56" s="31" t="s">
        <v>112</v>
      </c>
      <c r="H56" s="31"/>
      <c r="I56" s="32">
        <v>2</v>
      </c>
      <c r="J56" s="1" t="s">
        <v>53</v>
      </c>
      <c r="K56" s="33">
        <v>0</v>
      </c>
      <c r="M56" s="33">
        <f>ROUND(I56*K56,0)</f>
        <v>0</v>
      </c>
      <c r="N56" s="34">
        <v>3E-05</v>
      </c>
      <c r="O56" s="32">
        <f>ROUND(I56*N56,3)</f>
        <v>0</v>
      </c>
      <c r="R56" s="34">
        <v>1</v>
      </c>
      <c r="S56" s="35">
        <f>ROUND(M56*R56,2)</f>
        <v>0</v>
      </c>
      <c r="T56" s="34">
        <v>0</v>
      </c>
      <c r="U56" s="35">
        <f>ROUND(M56*T56,2)</f>
        <v>0</v>
      </c>
    </row>
    <row r="57" spans="2:17" ht="3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21" ht="15" customHeight="1">
      <c r="B58" s="25" t="s">
        <v>84</v>
      </c>
      <c r="C58" s="25"/>
      <c r="D58" s="25"/>
      <c r="E58" s="25"/>
      <c r="F58" s="26" t="s">
        <v>85</v>
      </c>
      <c r="G58" s="27" t="s">
        <v>86</v>
      </c>
      <c r="M58" s="28">
        <f>ROUND(SUBTOTAL(9,M40:M57),0)</f>
        <v>0</v>
      </c>
      <c r="O58" s="29">
        <f>ROUND(SUBTOTAL(9,O40:O57),3)</f>
        <v>0.012</v>
      </c>
      <c r="Q58" s="29">
        <f>ROUND(SUBTOTAL(9,Q40:Q57),3)</f>
        <v>0</v>
      </c>
      <c r="S58" s="1">
        <f>ROUND(SUBTOTAL(9,S40:S57),2)</f>
        <v>0</v>
      </c>
      <c r="U58" s="1">
        <f>ROUND(SUBTOTAL(9,U40:U57),2)</f>
        <v>0</v>
      </c>
    </row>
    <row r="59" ht="12.75" customHeight="1"/>
    <row r="60" spans="1:17" ht="15" customHeight="1">
      <c r="A60" s="1" t="s">
        <v>25</v>
      </c>
      <c r="B60" s="5"/>
      <c r="C60" s="5"/>
      <c r="D60" s="5"/>
      <c r="E60" s="5"/>
      <c r="F60" s="14" t="s">
        <v>113</v>
      </c>
      <c r="G60" s="15" t="s">
        <v>114</v>
      </c>
      <c r="H60" s="15"/>
      <c r="I60" s="15"/>
      <c r="J60" s="15"/>
      <c r="K60" s="15"/>
      <c r="L60" s="15"/>
      <c r="M60" s="15"/>
      <c r="N60" s="6"/>
      <c r="O60" s="6"/>
      <c r="P60" s="6"/>
      <c r="Q60" s="6"/>
    </row>
    <row r="61" ht="3" customHeight="1"/>
    <row r="62" spans="1:21" ht="12.75" customHeight="1">
      <c r="A62" s="1" t="s">
        <v>46</v>
      </c>
      <c r="B62" s="1">
        <v>1</v>
      </c>
      <c r="C62" s="1">
        <v>0</v>
      </c>
      <c r="D62" s="4">
        <v>7220967</v>
      </c>
      <c r="E62" s="1" t="s">
        <v>47</v>
      </c>
      <c r="F62" s="30" t="s">
        <v>115</v>
      </c>
      <c r="G62" s="31" t="s">
        <v>116</v>
      </c>
      <c r="H62" s="31"/>
      <c r="I62" s="32">
        <v>16</v>
      </c>
      <c r="J62" s="1" t="s">
        <v>61</v>
      </c>
      <c r="K62" s="33">
        <v>0</v>
      </c>
      <c r="M62" s="33">
        <f>ROUND(I62*K62,0)</f>
        <v>0</v>
      </c>
      <c r="N62" s="34">
        <v>0.00697</v>
      </c>
      <c r="O62" s="32">
        <f>ROUND(I62*N62,3)</f>
        <v>0.112</v>
      </c>
      <c r="R62" s="34">
        <v>1</v>
      </c>
      <c r="S62" s="35">
        <f>ROUND(M62*R62,2)</f>
        <v>0</v>
      </c>
      <c r="T62" s="34">
        <v>0</v>
      </c>
      <c r="U62" s="35">
        <f>ROUND(M62*T62,2)</f>
        <v>0</v>
      </c>
    </row>
    <row r="63" spans="1:21" ht="12.75" customHeight="1">
      <c r="A63" s="1" t="s">
        <v>46</v>
      </c>
      <c r="B63" s="1">
        <v>2</v>
      </c>
      <c r="C63" s="1">
        <v>0</v>
      </c>
      <c r="D63" s="4">
        <v>7220966</v>
      </c>
      <c r="E63" s="1" t="s">
        <v>47</v>
      </c>
      <c r="F63" s="30" t="s">
        <v>117</v>
      </c>
      <c r="G63" s="31" t="s">
        <v>118</v>
      </c>
      <c r="H63" s="31"/>
      <c r="I63" s="32">
        <v>5</v>
      </c>
      <c r="J63" s="1" t="s">
        <v>61</v>
      </c>
      <c r="K63" s="33">
        <v>0</v>
      </c>
      <c r="M63" s="33">
        <f>ROUND(I63*K63,0)</f>
        <v>0</v>
      </c>
      <c r="N63" s="34">
        <v>0.0028</v>
      </c>
      <c r="O63" s="32">
        <f>ROUND(I63*N63,3)</f>
        <v>0.014</v>
      </c>
      <c r="R63" s="34">
        <v>1</v>
      </c>
      <c r="S63" s="35">
        <f>ROUND(M63*R63,2)</f>
        <v>0</v>
      </c>
      <c r="T63" s="34">
        <v>0</v>
      </c>
      <c r="U63" s="35">
        <f>ROUND(M63*T63,2)</f>
        <v>0</v>
      </c>
    </row>
    <row r="64" spans="1:21" ht="12.75" customHeight="1">
      <c r="A64" s="1" t="s">
        <v>46</v>
      </c>
      <c r="B64" s="1">
        <v>3</v>
      </c>
      <c r="C64" s="1">
        <v>0</v>
      </c>
      <c r="D64" s="4">
        <v>7220965</v>
      </c>
      <c r="E64" s="1" t="s">
        <v>47</v>
      </c>
      <c r="F64" s="30" t="s">
        <v>119</v>
      </c>
      <c r="G64" s="31" t="s">
        <v>120</v>
      </c>
      <c r="H64" s="31"/>
      <c r="I64" s="32">
        <v>2</v>
      </c>
      <c r="J64" s="1" t="s">
        <v>61</v>
      </c>
      <c r="K64" s="33">
        <v>0</v>
      </c>
      <c r="M64" s="33">
        <f>ROUND(I64*K64,0)</f>
        <v>0</v>
      </c>
      <c r="N64" s="34">
        <v>0.00228</v>
      </c>
      <c r="O64" s="32">
        <f>ROUND(I64*N64,3)</f>
        <v>0.005</v>
      </c>
      <c r="R64" s="34">
        <v>1</v>
      </c>
      <c r="S64" s="35">
        <f>ROUND(M64*R64,2)</f>
        <v>0</v>
      </c>
      <c r="T64" s="34">
        <v>0</v>
      </c>
      <c r="U64" s="35">
        <f>ROUND(M64*T64,2)</f>
        <v>0</v>
      </c>
    </row>
    <row r="65" spans="1:21" ht="12.75" customHeight="1">
      <c r="A65" s="1" t="s">
        <v>46</v>
      </c>
      <c r="B65" s="1">
        <v>4</v>
      </c>
      <c r="C65" s="1">
        <v>0</v>
      </c>
      <c r="D65" s="4">
        <v>0</v>
      </c>
      <c r="E65" s="1" t="s">
        <v>47</v>
      </c>
      <c r="F65" s="30" t="s">
        <v>51</v>
      </c>
      <c r="G65" s="31" t="s">
        <v>121</v>
      </c>
      <c r="H65" s="31"/>
      <c r="I65" s="32">
        <v>23</v>
      </c>
      <c r="J65" s="1" t="s">
        <v>61</v>
      </c>
      <c r="K65" s="33">
        <v>0</v>
      </c>
      <c r="M65" s="33">
        <f>ROUND(I65*K65,0)</f>
        <v>0</v>
      </c>
      <c r="N65" s="34"/>
      <c r="O65" s="32"/>
      <c r="R65" s="34"/>
      <c r="S65" s="35"/>
      <c r="T65" s="34"/>
      <c r="U65" s="35"/>
    </row>
    <row r="66" spans="2:17" ht="3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21" ht="15" customHeight="1">
      <c r="B67" s="25" t="s">
        <v>84</v>
      </c>
      <c r="C67" s="25"/>
      <c r="D67" s="25"/>
      <c r="E67" s="25"/>
      <c r="F67" s="26" t="s">
        <v>113</v>
      </c>
      <c r="G67" s="27" t="s">
        <v>114</v>
      </c>
      <c r="M67" s="28">
        <f>ROUND(SUBTOTAL(9,M61:M66),0)</f>
        <v>0</v>
      </c>
      <c r="O67" s="29">
        <f>ROUND(SUBTOTAL(9,O61:O66),3)</f>
        <v>0.131</v>
      </c>
      <c r="Q67" s="29">
        <f>ROUND(SUBTOTAL(9,Q61:Q66),3)</f>
        <v>0</v>
      </c>
      <c r="S67" s="1">
        <f>ROUND(SUBTOTAL(9,S61:S66),2)</f>
        <v>0</v>
      </c>
      <c r="U67" s="1">
        <f>ROUND(SUBTOTAL(9,U61:U66),2)</f>
        <v>0</v>
      </c>
    </row>
    <row r="68" ht="12.75" customHeight="1"/>
    <row r="69" spans="1:17" ht="15" customHeight="1">
      <c r="A69" s="1" t="s">
        <v>25</v>
      </c>
      <c r="B69" s="5"/>
      <c r="C69" s="5"/>
      <c r="D69" s="5"/>
      <c r="E69" s="5"/>
      <c r="F69" s="14" t="s">
        <v>122</v>
      </c>
      <c r="G69" s="15" t="s">
        <v>123</v>
      </c>
      <c r="H69" s="15"/>
      <c r="I69" s="15"/>
      <c r="J69" s="15"/>
      <c r="K69" s="15"/>
      <c r="L69" s="15"/>
      <c r="M69" s="15"/>
      <c r="N69" s="6"/>
      <c r="O69" s="6"/>
      <c r="P69" s="6"/>
      <c r="Q69" s="6"/>
    </row>
    <row r="70" ht="3" customHeight="1"/>
    <row r="71" spans="1:21" ht="12.75" customHeight="1">
      <c r="A71" s="1" t="s">
        <v>46</v>
      </c>
      <c r="B71" s="1">
        <v>1</v>
      </c>
      <c r="C71" s="1">
        <v>0</v>
      </c>
      <c r="D71" s="4">
        <v>706486</v>
      </c>
      <c r="E71" s="1" t="s">
        <v>47</v>
      </c>
      <c r="F71" s="30" t="s">
        <v>124</v>
      </c>
      <c r="G71" s="31" t="s">
        <v>125</v>
      </c>
      <c r="H71" s="31"/>
      <c r="I71" s="32">
        <v>2</v>
      </c>
      <c r="J71" s="1" t="s">
        <v>61</v>
      </c>
      <c r="K71" s="33">
        <v>0</v>
      </c>
      <c r="M71" s="33">
        <f>ROUND(I71*K71,0)</f>
        <v>0</v>
      </c>
      <c r="N71" s="34">
        <v>0.00028</v>
      </c>
      <c r="O71" s="32">
        <f>ROUND(I71*N71,3)</f>
        <v>0.001</v>
      </c>
      <c r="R71" s="34">
        <v>1</v>
      </c>
      <c r="S71" s="35">
        <f>ROUND(M71*R71,2)</f>
        <v>0</v>
      </c>
      <c r="T71" s="34">
        <v>0</v>
      </c>
      <c r="U71" s="35">
        <f>ROUND(M71*T71,2)</f>
        <v>0</v>
      </c>
    </row>
    <row r="72" spans="1:21" ht="12.75" customHeight="1">
      <c r="A72" s="1" t="s">
        <v>46</v>
      </c>
      <c r="B72" s="1">
        <v>2</v>
      </c>
      <c r="C72" s="1">
        <v>0</v>
      </c>
      <c r="D72" s="4">
        <v>706485</v>
      </c>
      <c r="E72" s="1" t="s">
        <v>47</v>
      </c>
      <c r="F72" s="30" t="s">
        <v>126</v>
      </c>
      <c r="G72" s="31" t="s">
        <v>127</v>
      </c>
      <c r="H72" s="31"/>
      <c r="I72" s="32">
        <v>4</v>
      </c>
      <c r="J72" s="1" t="s">
        <v>61</v>
      </c>
      <c r="K72" s="33">
        <v>0</v>
      </c>
      <c r="M72" s="33">
        <f>ROUND(I72*K72,0)</f>
        <v>0</v>
      </c>
      <c r="N72" s="34">
        <v>0.00027</v>
      </c>
      <c r="O72" s="32">
        <f>ROUND(I72*N72,3)</f>
        <v>0.001</v>
      </c>
      <c r="R72" s="34">
        <v>1</v>
      </c>
      <c r="S72" s="35">
        <f>ROUND(M72*R72,2)</f>
        <v>0</v>
      </c>
      <c r="T72" s="34">
        <v>0</v>
      </c>
      <c r="U72" s="35">
        <f>ROUND(M72*T72,2)</f>
        <v>0</v>
      </c>
    </row>
    <row r="73" spans="1:21" ht="12.75" customHeight="1">
      <c r="A73" s="1" t="s">
        <v>46</v>
      </c>
      <c r="B73" s="1">
        <v>3</v>
      </c>
      <c r="C73" s="1">
        <v>0</v>
      </c>
      <c r="D73" s="4">
        <v>706484</v>
      </c>
      <c r="E73" s="1" t="s">
        <v>47</v>
      </c>
      <c r="F73" s="30" t="s">
        <v>128</v>
      </c>
      <c r="G73" s="31" t="s">
        <v>129</v>
      </c>
      <c r="H73" s="31"/>
      <c r="I73" s="32">
        <v>0.5</v>
      </c>
      <c r="J73" s="1" t="s">
        <v>61</v>
      </c>
      <c r="K73" s="33">
        <v>0</v>
      </c>
      <c r="M73" s="33">
        <f>ROUND(I73*K73,0)</f>
        <v>0</v>
      </c>
      <c r="N73" s="34">
        <v>0.00026</v>
      </c>
      <c r="O73" s="32">
        <f>ROUND(I73*N73,3)</f>
        <v>0</v>
      </c>
      <c r="R73" s="34">
        <v>1</v>
      </c>
      <c r="S73" s="35">
        <f>ROUND(M73*R73,2)</f>
        <v>0</v>
      </c>
      <c r="T73" s="34">
        <v>0</v>
      </c>
      <c r="U73" s="35">
        <f>ROUND(M73*T73,2)</f>
        <v>0</v>
      </c>
    </row>
    <row r="74" spans="1:21" ht="12.75" customHeight="1">
      <c r="A74" s="1" t="s">
        <v>46</v>
      </c>
      <c r="B74" s="1">
        <v>4</v>
      </c>
      <c r="C74" s="1">
        <v>0</v>
      </c>
      <c r="D74" s="4">
        <v>0</v>
      </c>
      <c r="E74" s="1" t="s">
        <v>47</v>
      </c>
      <c r="F74" s="30" t="s">
        <v>51</v>
      </c>
      <c r="G74" s="31" t="s">
        <v>130</v>
      </c>
      <c r="H74" s="31"/>
      <c r="I74" s="32">
        <v>5</v>
      </c>
      <c r="J74" s="1" t="s">
        <v>61</v>
      </c>
      <c r="K74" s="33">
        <v>0</v>
      </c>
      <c r="M74" s="33">
        <f>ROUND(I74*K74,0)</f>
        <v>0</v>
      </c>
      <c r="N74" s="34"/>
      <c r="O74" s="32"/>
      <c r="R74" s="34"/>
      <c r="S74" s="35"/>
      <c r="T74" s="34"/>
      <c r="U74" s="35"/>
    </row>
    <row r="75" spans="1:21" ht="12.75" customHeight="1">
      <c r="A75" s="1" t="s">
        <v>46</v>
      </c>
      <c r="B75" s="1">
        <v>5</v>
      </c>
      <c r="C75" s="1">
        <v>0</v>
      </c>
      <c r="D75" s="4">
        <v>0</v>
      </c>
      <c r="E75" s="1" t="s">
        <v>47</v>
      </c>
      <c r="F75" s="30" t="s">
        <v>51</v>
      </c>
      <c r="G75" s="31" t="s">
        <v>131</v>
      </c>
      <c r="H75" s="31"/>
      <c r="I75" s="32">
        <v>12</v>
      </c>
      <c r="J75" s="1" t="s">
        <v>61</v>
      </c>
      <c r="K75" s="33">
        <v>0</v>
      </c>
      <c r="M75" s="33">
        <f>ROUND(I75*K75,0)</f>
        <v>0</v>
      </c>
      <c r="N75" s="34"/>
      <c r="O75" s="32"/>
      <c r="R75" s="34"/>
      <c r="S75" s="35"/>
      <c r="T75" s="34"/>
      <c r="U75" s="35"/>
    </row>
    <row r="76" spans="2:17" ht="3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21" ht="15" customHeight="1">
      <c r="B77" s="25" t="s">
        <v>84</v>
      </c>
      <c r="C77" s="25"/>
      <c r="D77" s="25"/>
      <c r="E77" s="25"/>
      <c r="F77" s="26" t="s">
        <v>122</v>
      </c>
      <c r="G77" s="27" t="s">
        <v>123</v>
      </c>
      <c r="M77" s="28">
        <f>ROUND(SUBTOTAL(9,M70:M76),0)</f>
        <v>0</v>
      </c>
      <c r="O77" s="29">
        <f>ROUND(SUBTOTAL(9,O70:O76),3)</f>
        <v>0.002</v>
      </c>
      <c r="Q77" s="29">
        <f>ROUND(SUBTOTAL(9,Q70:Q76),3)</f>
        <v>0</v>
      </c>
      <c r="S77" s="1">
        <f>ROUND(SUBTOTAL(9,S70:S76),2)</f>
        <v>0</v>
      </c>
      <c r="U77" s="1">
        <f>ROUND(SUBTOTAL(9,U70:U76),2)</f>
        <v>0</v>
      </c>
    </row>
    <row r="78" ht="12.75" customHeight="1"/>
    <row r="79" ht="12.75" customHeight="1"/>
    <row r="80" spans="1:17" ht="15" customHeight="1">
      <c r="A80" s="1" t="s">
        <v>25</v>
      </c>
      <c r="B80" s="5"/>
      <c r="C80" s="5"/>
      <c r="D80" s="5"/>
      <c r="E80" s="5"/>
      <c r="F80" s="14" t="s">
        <v>132</v>
      </c>
      <c r="G80" s="15" t="s">
        <v>133</v>
      </c>
      <c r="H80" s="15"/>
      <c r="I80" s="15"/>
      <c r="J80" s="15"/>
      <c r="K80" s="15"/>
      <c r="L80" s="15"/>
      <c r="M80" s="15"/>
      <c r="N80" s="6"/>
      <c r="O80" s="6"/>
      <c r="P80" s="6"/>
      <c r="Q80" s="6"/>
    </row>
    <row r="81" ht="3" customHeight="1"/>
    <row r="82" spans="1:13" ht="12.75" customHeight="1">
      <c r="A82" s="1" t="s">
        <v>46</v>
      </c>
      <c r="B82" s="1">
        <v>1</v>
      </c>
      <c r="C82" s="1">
        <v>0</v>
      </c>
      <c r="D82" s="4">
        <v>0</v>
      </c>
      <c r="E82" s="1" t="s">
        <v>47</v>
      </c>
      <c r="F82" s="30" t="s">
        <v>51</v>
      </c>
      <c r="G82" s="31" t="s">
        <v>134</v>
      </c>
      <c r="H82" s="31"/>
      <c r="I82" s="32">
        <v>24</v>
      </c>
      <c r="J82" s="1" t="s">
        <v>135</v>
      </c>
      <c r="K82" s="33">
        <v>0</v>
      </c>
      <c r="M82" s="33">
        <f>ROUND(I82*K82,0)</f>
        <v>0</v>
      </c>
    </row>
    <row r="83" spans="1:13" ht="12.75" customHeight="1">
      <c r="A83" s="1" t="s">
        <v>46</v>
      </c>
      <c r="B83" s="1">
        <v>2</v>
      </c>
      <c r="C83" s="1">
        <v>0</v>
      </c>
      <c r="D83" s="4">
        <v>0</v>
      </c>
      <c r="E83" s="1" t="s">
        <v>47</v>
      </c>
      <c r="F83" s="30" t="s">
        <v>51</v>
      </c>
      <c r="G83" s="31" t="s">
        <v>136</v>
      </c>
      <c r="H83" s="31"/>
      <c r="I83" s="32">
        <v>5</v>
      </c>
      <c r="J83" s="1" t="s">
        <v>137</v>
      </c>
      <c r="K83" s="33">
        <v>0</v>
      </c>
      <c r="M83" s="33">
        <f>ROUND(I83*K83,0)</f>
        <v>0</v>
      </c>
    </row>
    <row r="84" spans="1:13" ht="12.75" customHeight="1">
      <c r="A84" s="1" t="s">
        <v>46</v>
      </c>
      <c r="B84" s="1">
        <v>3</v>
      </c>
      <c r="C84" s="1">
        <v>0</v>
      </c>
      <c r="D84" s="4">
        <v>0</v>
      </c>
      <c r="E84" s="1" t="s">
        <v>47</v>
      </c>
      <c r="F84" s="30" t="s">
        <v>51</v>
      </c>
      <c r="G84" s="31" t="s">
        <v>138</v>
      </c>
      <c r="H84" s="31"/>
      <c r="I84" s="32">
        <v>4</v>
      </c>
      <c r="J84" s="1" t="s">
        <v>139</v>
      </c>
      <c r="K84" s="33">
        <v>0</v>
      </c>
      <c r="M84" s="33">
        <f>ROUND(I84*K84,0)</f>
        <v>0</v>
      </c>
    </row>
    <row r="85" spans="1:13" ht="12.75" customHeight="1">
      <c r="A85" s="1" t="s">
        <v>46</v>
      </c>
      <c r="B85" s="1">
        <v>4</v>
      </c>
      <c r="C85" s="1">
        <v>0</v>
      </c>
      <c r="D85" s="4">
        <v>0</v>
      </c>
      <c r="E85" s="1" t="s">
        <v>47</v>
      </c>
      <c r="F85" s="30" t="s">
        <v>51</v>
      </c>
      <c r="G85" s="31" t="s">
        <v>140</v>
      </c>
      <c r="H85" s="31"/>
      <c r="I85" s="32">
        <v>2</v>
      </c>
      <c r="J85" s="1" t="s">
        <v>139</v>
      </c>
      <c r="K85" s="33">
        <v>0</v>
      </c>
      <c r="M85" s="33">
        <f>ROUND(I85*K85,0)</f>
        <v>0</v>
      </c>
    </row>
    <row r="86" spans="2:17" ht="3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21" ht="15" customHeight="1">
      <c r="B87" s="25" t="s">
        <v>84</v>
      </c>
      <c r="C87" s="25"/>
      <c r="D87" s="25"/>
      <c r="E87" s="25"/>
      <c r="F87" s="26" t="s">
        <v>132</v>
      </c>
      <c r="G87" s="27" t="s">
        <v>133</v>
      </c>
      <c r="M87" s="28">
        <f>ROUND(SUBTOTAL(9,M81:M86),0)</f>
        <v>0</v>
      </c>
      <c r="O87" s="29">
        <f>ROUND(SUBTOTAL(9,O81:O86),3)</f>
        <v>0</v>
      </c>
      <c r="Q87" s="29">
        <f>ROUND(SUBTOTAL(9,Q81:Q86),3)</f>
        <v>0</v>
      </c>
      <c r="S87" s="1">
        <f>ROUND(SUBTOTAL(9,S81:S86),2)</f>
        <v>0</v>
      </c>
      <c r="U87" s="1">
        <f>ROUND(SUBTOTAL(9,U81:U86),2)</f>
        <v>0</v>
      </c>
    </row>
    <row r="88" spans="8:17" ht="0.75" customHeight="1">
      <c r="H88" s="5"/>
      <c r="I88" s="5"/>
      <c r="J88" s="6"/>
      <c r="K88" s="6"/>
      <c r="L88" s="6"/>
      <c r="M88" s="6"/>
      <c r="N88" s="6"/>
      <c r="O88" s="6"/>
      <c r="P88" s="6"/>
      <c r="Q88" s="6"/>
    </row>
    <row r="89" spans="8:21" ht="15" customHeight="1">
      <c r="H89" s="36" t="s">
        <v>141</v>
      </c>
      <c r="I89" s="37"/>
      <c r="J89" s="37"/>
      <c r="K89" s="37"/>
      <c r="L89" s="37"/>
      <c r="M89" s="38">
        <f>ROUND(SUBTOTAL(9,M10:M88),0)</f>
        <v>0</v>
      </c>
      <c r="N89" s="37"/>
      <c r="O89" s="39">
        <f>ROUND(SUBTOTAL(9,O10:O88),3)</f>
        <v>0.145</v>
      </c>
      <c r="P89" s="37"/>
      <c r="Q89" s="39">
        <f>ROUND(SUBTOTAL(9,Q10:Q88),3)</f>
        <v>0</v>
      </c>
      <c r="S89" s="1">
        <f>ROUND(SUBTOTAL(9,S10:S88),2)</f>
        <v>0</v>
      </c>
      <c r="U89" s="1">
        <f>ROUND(SUBTOTAL(9,U10:U88),2)</f>
        <v>0</v>
      </c>
    </row>
    <row r="90" spans="8:13" ht="15" customHeight="1">
      <c r="H90" s="1" t="s">
        <v>142</v>
      </c>
      <c r="I90" s="40">
        <v>0.15</v>
      </c>
      <c r="J90" s="41">
        <f>ROUND(S89+R90*S90,0)</f>
        <v>0</v>
      </c>
      <c r="K90" s="41"/>
      <c r="M90" s="42">
        <f>ROUND(I90*J90,1)</f>
        <v>0</v>
      </c>
    </row>
    <row r="91" spans="8:13" ht="0.75" customHeight="1">
      <c r="H91" s="6"/>
      <c r="I91" s="6"/>
      <c r="J91" s="6"/>
      <c r="K91" s="6"/>
      <c r="L91" s="6"/>
      <c r="M91" s="6"/>
    </row>
    <row r="92" spans="8:13" ht="15" customHeight="1">
      <c r="H92" s="43" t="s">
        <v>143</v>
      </c>
      <c r="I92" s="43"/>
      <c r="J92" s="43"/>
      <c r="K92" s="43"/>
      <c r="L92" s="44"/>
      <c r="M92" s="45">
        <f>ROUND(SUM(M89:M91),0)</f>
        <v>0</v>
      </c>
    </row>
  </sheetData>
  <sheetProtection selectLockedCells="1" selectUnlockedCells="1"/>
  <mergeCells count="79">
    <mergeCell ref="B1:G1"/>
    <mergeCell ref="B2:M2"/>
    <mergeCell ref="B3:M3"/>
    <mergeCell ref="B4:D4"/>
    <mergeCell ref="I4:J4"/>
    <mergeCell ref="B5:D5"/>
    <mergeCell ref="I5:J5"/>
    <mergeCell ref="B6:D6"/>
    <mergeCell ref="I6:J6"/>
    <mergeCell ref="B11:E11"/>
    <mergeCell ref="G11:M11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B37:E37"/>
    <mergeCell ref="B39:E39"/>
    <mergeCell ref="G39:M39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B58:E58"/>
    <mergeCell ref="B60:E60"/>
    <mergeCell ref="G60:M60"/>
    <mergeCell ref="G62:H62"/>
    <mergeCell ref="G63:H63"/>
    <mergeCell ref="G64:H64"/>
    <mergeCell ref="G65:H65"/>
    <mergeCell ref="B67:E67"/>
    <mergeCell ref="B69:E69"/>
    <mergeCell ref="G69:M69"/>
    <mergeCell ref="G71:H71"/>
    <mergeCell ref="G72:H72"/>
    <mergeCell ref="G73:H73"/>
    <mergeCell ref="G74:H74"/>
    <mergeCell ref="G75:H75"/>
    <mergeCell ref="B77:E77"/>
    <mergeCell ref="B80:E80"/>
    <mergeCell ref="G80:M80"/>
    <mergeCell ref="G82:H82"/>
    <mergeCell ref="G83:H83"/>
    <mergeCell ref="G84:H84"/>
    <mergeCell ref="G85:H85"/>
    <mergeCell ref="B87:E87"/>
    <mergeCell ref="H88:I88"/>
    <mergeCell ref="J90:K90"/>
    <mergeCell ref="H92:K92"/>
  </mergeCells>
  <printOptions horizontalCentered="1"/>
  <pageMargins left="0.5798611111111112" right="0.42986111111111114" top="0.6694444444444444" bottom="0.5097222222222222" header="0.5097222222222222" footer="0.5118055555555555"/>
  <pageSetup horizontalDpi="300" verticalDpi="300" orientation="portrait" paperSize="9" scale="65"/>
  <headerFooter alignWithMargins="0">
    <oddHeader>&amp;RStrana: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Thermoluft</dc:creator>
  <cp:keywords/>
  <dc:description/>
  <cp:lastModifiedBy/>
  <dcterms:created xsi:type="dcterms:W3CDTF">2014-02-18T14:05:57Z</dcterms:created>
  <dcterms:modified xsi:type="dcterms:W3CDTF">2014-06-13T08:28:18Z</dcterms:modified>
  <cp:category/>
  <cp:version/>
  <cp:contentType/>
  <cp:contentStatus/>
  <cp:revision>3</cp:revision>
</cp:coreProperties>
</file>